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urushan\Desktop\akademik personel form\"/>
    </mc:Choice>
  </mc:AlternateContent>
  <bookViews>
    <workbookView xWindow="0" yWindow="0" windowWidth="19200" windowHeight="11505" tabRatio="615" firstSheet="1" activeTab="3"/>
  </bookViews>
  <sheets>
    <sheet name="yurdal" sheetId="13" r:id="rId1"/>
    <sheet name="DERS YÜKÜ" sheetId="6" r:id="rId2"/>
    <sheet name="ücret " sheetId="12" r:id="rId3"/>
    <sheet name="sınav ücret formu" sheetId="15" r:id="rId4"/>
  </sheets>
  <definedNames>
    <definedName name="_xlnm.Print_Area" localSheetId="2">'ücret '!$A$1:$AQ$71</definedName>
    <definedName name="_xlnm.Print_Area" localSheetId="0">yurdal!$A$1:$AQ$69</definedName>
  </definedNames>
  <calcPr calcId="162913"/>
</workbook>
</file>

<file path=xl/calcChain.xml><?xml version="1.0" encoding="utf-8"?>
<calcChain xmlns="http://schemas.openxmlformats.org/spreadsheetml/2006/main">
  <c r="AH68" i="12" l="1"/>
  <c r="AH70" i="12" l="1"/>
  <c r="N58" i="6"/>
  <c r="N59" i="6"/>
  <c r="AD31" i="12"/>
  <c r="AD32" i="12" s="1"/>
  <c r="AV49" i="12" s="1"/>
  <c r="AF31" i="12"/>
  <c r="AF54" i="12"/>
  <c r="AD54" i="12"/>
  <c r="X12" i="12"/>
  <c r="X11" i="12"/>
  <c r="X42" i="12"/>
  <c r="X43" i="12"/>
  <c r="Q59" i="6"/>
  <c r="Q60" i="6" s="1"/>
  <c r="R54" i="12"/>
  <c r="T15" i="15"/>
  <c r="Z59" i="6"/>
  <c r="Z58" i="6"/>
  <c r="J58" i="6"/>
  <c r="J59" i="6"/>
  <c r="D45" i="15"/>
  <c r="D41" i="15"/>
  <c r="T28" i="15"/>
  <c r="T29" i="15"/>
  <c r="T30" i="15"/>
  <c r="T31" i="15"/>
  <c r="T32" i="15"/>
  <c r="T33" i="15"/>
  <c r="T34" i="15"/>
  <c r="T35" i="15"/>
  <c r="O39" i="15" s="1"/>
  <c r="T14" i="15"/>
  <c r="T16" i="15"/>
  <c r="T17" i="15"/>
  <c r="T18" i="15"/>
  <c r="T19" i="15"/>
  <c r="T20" i="15"/>
  <c r="T21" i="15"/>
  <c r="T22" i="15"/>
  <c r="T23" i="15"/>
  <c r="I37" i="15"/>
  <c r="A37" i="15"/>
  <c r="AC34" i="15"/>
  <c r="AC33" i="15"/>
  <c r="AC32" i="15"/>
  <c r="AC31" i="15"/>
  <c r="AC30" i="15"/>
  <c r="AC29" i="15"/>
  <c r="AC28" i="15"/>
  <c r="AC23" i="15"/>
  <c r="AC22" i="15"/>
  <c r="AC21" i="15"/>
  <c r="AC20" i="15"/>
  <c r="AC19" i="15"/>
  <c r="AC18" i="15"/>
  <c r="AC17" i="15"/>
  <c r="AC16" i="15"/>
  <c r="AC15" i="15"/>
  <c r="AC14" i="15"/>
  <c r="I66" i="6"/>
  <c r="F58" i="6"/>
  <c r="F60" i="6" s="1"/>
  <c r="F59" i="6"/>
  <c r="H58" i="6"/>
  <c r="H59" i="6"/>
  <c r="L58" i="6"/>
  <c r="L59" i="6"/>
  <c r="P58" i="6"/>
  <c r="P60" i="6" s="1"/>
  <c r="R58" i="6"/>
  <c r="R59" i="6"/>
  <c r="T58" i="6"/>
  <c r="T60" i="6" s="1"/>
  <c r="T59" i="6"/>
  <c r="V58" i="6"/>
  <c r="V59" i="6"/>
  <c r="X58" i="6"/>
  <c r="X59" i="6"/>
  <c r="AB58" i="6"/>
  <c r="AB60" i="6" s="1"/>
  <c r="AC59" i="6"/>
  <c r="AC60" i="6" s="1"/>
  <c r="AA38" i="6"/>
  <c r="AA37" i="6"/>
  <c r="K38" i="6"/>
  <c r="K37" i="6"/>
  <c r="AI3" i="13"/>
  <c r="H11" i="13"/>
  <c r="H12" i="13"/>
  <c r="P11" i="13"/>
  <c r="Q11" i="13"/>
  <c r="Q42" i="13" s="1"/>
  <c r="P12" i="13"/>
  <c r="X11" i="13"/>
  <c r="X12" i="13"/>
  <c r="AF11" i="13"/>
  <c r="AG11" i="13" s="1"/>
  <c r="AG42" i="13" s="1"/>
  <c r="AF12" i="13"/>
  <c r="AN11" i="13"/>
  <c r="AO11" i="13" s="1"/>
  <c r="AN12" i="13"/>
  <c r="X69" i="13" s="1"/>
  <c r="R31" i="13"/>
  <c r="A60" i="13" s="1"/>
  <c r="V31" i="13"/>
  <c r="V32" i="13" s="1"/>
  <c r="X31" i="13"/>
  <c r="Z31" i="13"/>
  <c r="AB31" i="13"/>
  <c r="R69" i="13" s="1"/>
  <c r="AD31" i="13"/>
  <c r="AF31" i="13"/>
  <c r="AD32" i="13" s="1"/>
  <c r="AH31" i="13"/>
  <c r="AJ31" i="13"/>
  <c r="AL31" i="13"/>
  <c r="AN31" i="13"/>
  <c r="AL32" i="13" s="1"/>
  <c r="H42" i="13"/>
  <c r="H43" i="13"/>
  <c r="V52" i="13"/>
  <c r="X52" i="13"/>
  <c r="P42" i="13"/>
  <c r="P43" i="13"/>
  <c r="X42" i="13"/>
  <c r="X43" i="13"/>
  <c r="AF42" i="13"/>
  <c r="AF43" i="13"/>
  <c r="AN42" i="13"/>
  <c r="AN43" i="13"/>
  <c r="Z52" i="13"/>
  <c r="AB52" i="13"/>
  <c r="AC69" i="13" s="1"/>
  <c r="AD52" i="13"/>
  <c r="AF52" i="13"/>
  <c r="AE69" i="13" s="1"/>
  <c r="R52" i="13"/>
  <c r="AH52" i="13"/>
  <c r="AJ52" i="13"/>
  <c r="AL52" i="13"/>
  <c r="AN52" i="13"/>
  <c r="A59" i="13"/>
  <c r="AI59" i="13"/>
  <c r="AJ59" i="13"/>
  <c r="AK59" i="13"/>
  <c r="AL59" i="13"/>
  <c r="AM59" i="13"/>
  <c r="AH62" i="13"/>
  <c r="F66" i="13"/>
  <c r="AH66" i="13"/>
  <c r="AH68" i="13"/>
  <c r="P69" i="13"/>
  <c r="AI69" i="13"/>
  <c r="AI3" i="12"/>
  <c r="H11" i="12"/>
  <c r="H12" i="12"/>
  <c r="P11" i="12"/>
  <c r="Q11" i="12" s="1"/>
  <c r="P12" i="12"/>
  <c r="AF11" i="12"/>
  <c r="AG11" i="12" s="1"/>
  <c r="AF12" i="12"/>
  <c r="AN11" i="12"/>
  <c r="AN12" i="12"/>
  <c r="R31" i="12"/>
  <c r="A62" i="12" s="1"/>
  <c r="V31" i="12"/>
  <c r="X31" i="12"/>
  <c r="V32" i="12" s="1"/>
  <c r="V33" i="12" s="1"/>
  <c r="Z31" i="12"/>
  <c r="AB31" i="12"/>
  <c r="Z32" i="12" s="1"/>
  <c r="AH31" i="12"/>
  <c r="AJ31" i="12"/>
  <c r="AL31" i="12"/>
  <c r="AN31" i="12"/>
  <c r="X71" i="12" s="1"/>
  <c r="H42" i="12"/>
  <c r="H43" i="12"/>
  <c r="AA71" i="12" s="1"/>
  <c r="V54" i="12"/>
  <c r="X54" i="12"/>
  <c r="P42" i="12"/>
  <c r="P43" i="12"/>
  <c r="AC71" i="12" s="1"/>
  <c r="AF42" i="12"/>
  <c r="AF43" i="12"/>
  <c r="AN42" i="12"/>
  <c r="AN43" i="12"/>
  <c r="Z54" i="12"/>
  <c r="AB54" i="12"/>
  <c r="AH54" i="12"/>
  <c r="AJ54" i="12"/>
  <c r="AL54" i="12"/>
  <c r="AN54" i="12"/>
  <c r="A61" i="12"/>
  <c r="AI61" i="12"/>
  <c r="AJ61" i="12"/>
  <c r="AK61" i="12"/>
  <c r="AL61" i="12"/>
  <c r="AM61" i="12"/>
  <c r="AH64" i="12"/>
  <c r="AE71" i="12"/>
  <c r="AG69" i="13"/>
  <c r="AA69" i="13"/>
  <c r="Y11" i="13"/>
  <c r="AU50" i="13" s="1"/>
  <c r="AU51" i="13" s="1"/>
  <c r="AO11" i="12"/>
  <c r="T69" i="13"/>
  <c r="T71" i="12"/>
  <c r="AU49" i="13"/>
  <c r="Y42" i="13"/>
  <c r="AD33" i="13"/>
  <c r="AF59" i="6"/>
  <c r="AD59" i="6"/>
  <c r="I11" i="12"/>
  <c r="J60" i="6"/>
  <c r="AD57" i="12"/>
  <c r="AV39" i="13" l="1"/>
  <c r="V33" i="13"/>
  <c r="AL33" i="13"/>
  <c r="AL34" i="13" s="1"/>
  <c r="AV59" i="13"/>
  <c r="AV40" i="13"/>
  <c r="AV41" i="13" s="1"/>
  <c r="AV42" i="13" s="1"/>
  <c r="AU60" i="13"/>
  <c r="AU61" i="13" s="1"/>
  <c r="W69" i="13"/>
  <c r="AU59" i="13"/>
  <c r="V53" i="13"/>
  <c r="V54" i="13" s="1"/>
  <c r="V55" i="13" s="1"/>
  <c r="AU62" i="13"/>
  <c r="AO42" i="13" s="1"/>
  <c r="AU54" i="13"/>
  <c r="AU55" i="13" s="1"/>
  <c r="AU46" i="13"/>
  <c r="AU47" i="13" s="1"/>
  <c r="AH32" i="12"/>
  <c r="V71" i="12"/>
  <c r="AF58" i="6"/>
  <c r="AG71" i="12"/>
  <c r="S69" i="13"/>
  <c r="AU44" i="13"/>
  <c r="AU45" i="13" s="1"/>
  <c r="AL32" i="12"/>
  <c r="AL33" i="12" s="1"/>
  <c r="AH32" i="13"/>
  <c r="Z32" i="13"/>
  <c r="Z33" i="13" s="1"/>
  <c r="V69" i="13"/>
  <c r="I11" i="13"/>
  <c r="O69" i="13" s="1"/>
  <c r="Y11" i="12"/>
  <c r="AV54" i="12"/>
  <c r="AV39" i="12"/>
  <c r="AV40" i="12" s="1"/>
  <c r="AV41" i="12" s="1"/>
  <c r="AV42" i="12" s="1"/>
  <c r="V55" i="12" s="1"/>
  <c r="V56" i="12" s="1"/>
  <c r="AI71" i="12"/>
  <c r="AU44" i="12"/>
  <c r="AU47" i="12"/>
  <c r="AV44" i="12"/>
  <c r="AV45" i="12" s="1"/>
  <c r="AV46" i="12" s="1"/>
  <c r="Z33" i="12"/>
  <c r="Z34" i="12" s="1"/>
  <c r="AV56" i="12"/>
  <c r="AV57" i="12"/>
  <c r="AV58" i="12" s="1"/>
  <c r="U71" i="12"/>
  <c r="O71" i="12"/>
  <c r="P71" i="12"/>
  <c r="AU64" i="12"/>
  <c r="AO42" i="12" s="1"/>
  <c r="AU49" i="12"/>
  <c r="AU50" i="12" s="1"/>
  <c r="S71" i="12"/>
  <c r="AU54" i="12"/>
  <c r="Y42" i="12" s="1"/>
  <c r="AD71" i="12" s="1"/>
  <c r="Q42" i="12"/>
  <c r="AP11" i="12"/>
  <c r="W61" i="12" s="1"/>
  <c r="Q71" i="12"/>
  <c r="V34" i="12"/>
  <c r="V35" i="12" s="1"/>
  <c r="AP32" i="13"/>
  <c r="Z34" i="13"/>
  <c r="AU52" i="13"/>
  <c r="AV49" i="13"/>
  <c r="AD53" i="13"/>
  <c r="AH33" i="13"/>
  <c r="AV54" i="13"/>
  <c r="AV55" i="13" s="1"/>
  <c r="AV56" i="13" s="1"/>
  <c r="AV57" i="13" s="1"/>
  <c r="AD58" i="12"/>
  <c r="AD59" i="12" s="1"/>
  <c r="K71" i="12" s="1"/>
  <c r="AU39" i="12"/>
  <c r="AU40" i="12" s="1"/>
  <c r="AU41" i="12" s="1"/>
  <c r="AU59" i="12"/>
  <c r="AG42" i="12" s="1"/>
  <c r="AV47" i="12"/>
  <c r="Z55" i="12" s="1"/>
  <c r="AL35" i="13"/>
  <c r="AD34" i="13"/>
  <c r="AD35" i="13" s="1"/>
  <c r="U69" i="13"/>
  <c r="Z53" i="13"/>
  <c r="AB69" i="13" s="1"/>
  <c r="AU56" i="12"/>
  <c r="AU57" i="12" s="1"/>
  <c r="AU58" i="12" s="1"/>
  <c r="AV60" i="13"/>
  <c r="AV61" i="13" s="1"/>
  <c r="AD33" i="12"/>
  <c r="AV50" i="12"/>
  <c r="AU42" i="12"/>
  <c r="I42" i="12" s="1"/>
  <c r="Q69" i="13"/>
  <c r="AH33" i="12"/>
  <c r="AH34" i="12" s="1"/>
  <c r="AH53" i="13"/>
  <c r="AV44" i="13"/>
  <c r="AV45" i="13" s="1"/>
  <c r="AV46" i="13" s="1"/>
  <c r="AV47" i="13" s="1"/>
  <c r="AV59" i="12"/>
  <c r="AH55" i="12" s="1"/>
  <c r="AU61" i="12"/>
  <c r="AU62" i="12" s="1"/>
  <c r="AU63" i="12" s="1"/>
  <c r="AU45" i="12"/>
  <c r="AU46" i="12" s="1"/>
  <c r="R71" i="12"/>
  <c r="AV51" i="13"/>
  <c r="AV52" i="13"/>
  <c r="AV50" i="13"/>
  <c r="AU56" i="13"/>
  <c r="AU57" i="13" s="1"/>
  <c r="Z54" i="13"/>
  <c r="AV62" i="13"/>
  <c r="AL53" i="13" s="1"/>
  <c r="R60" i="6"/>
  <c r="X60" i="6"/>
  <c r="L60" i="6"/>
  <c r="N60" i="6"/>
  <c r="T24" i="15"/>
  <c r="O38" i="15" s="1"/>
  <c r="Z60" i="6"/>
  <c r="V60" i="6"/>
  <c r="H60" i="6"/>
  <c r="AD58" i="6"/>
  <c r="W71" i="12" l="1"/>
  <c r="Z35" i="13"/>
  <c r="Z36" i="13" s="1"/>
  <c r="Z37" i="13" s="1"/>
  <c r="I42" i="13"/>
  <c r="AP32" i="12"/>
  <c r="AP11" i="13"/>
  <c r="AV61" i="12"/>
  <c r="AV62" i="12" s="1"/>
  <c r="AV63" i="12" s="1"/>
  <c r="AV64" i="12"/>
  <c r="AL55" i="12" s="1"/>
  <c r="AL56" i="12" s="1"/>
  <c r="AU39" i="13"/>
  <c r="AU40" i="13" s="1"/>
  <c r="AU41" i="13" s="1"/>
  <c r="AU42" i="13" s="1"/>
  <c r="AL34" i="12"/>
  <c r="AP33" i="13"/>
  <c r="V60" i="13" s="1"/>
  <c r="V34" i="13"/>
  <c r="V35" i="13" s="1"/>
  <c r="Z35" i="12"/>
  <c r="Z36" i="12" s="1"/>
  <c r="Z37" i="12" s="1"/>
  <c r="AP33" i="12"/>
  <c r="AL35" i="12"/>
  <c r="A71" i="12"/>
  <c r="AF71" i="12"/>
  <c r="AL54" i="13"/>
  <c r="AL55" i="13" s="1"/>
  <c r="AH69" i="13"/>
  <c r="AH56" i="12"/>
  <c r="AH57" i="12" s="1"/>
  <c r="AH58" i="12" s="1"/>
  <c r="AP42" i="12"/>
  <c r="Z71" i="12"/>
  <c r="AB71" i="12"/>
  <c r="Z56" i="12"/>
  <c r="Z57" i="12" s="1"/>
  <c r="AL37" i="13"/>
  <c r="AD60" i="6"/>
  <c r="AL36" i="13"/>
  <c r="Z55" i="13"/>
  <c r="AP53" i="13"/>
  <c r="AP55" i="12"/>
  <c r="V57" i="12"/>
  <c r="V58" i="12" s="1"/>
  <c r="AH71" i="12"/>
  <c r="Z69" i="13"/>
  <c r="AP42" i="13"/>
  <c r="AD69" i="13"/>
  <c r="AD54" i="13"/>
  <c r="AH54" i="13"/>
  <c r="AH55" i="13" s="1"/>
  <c r="AD34" i="12"/>
  <c r="A69" i="13"/>
  <c r="W59" i="13"/>
  <c r="AD36" i="13"/>
  <c r="V56" i="13"/>
  <c r="V57" i="13" s="1"/>
  <c r="AF69" i="13"/>
  <c r="AL57" i="12"/>
  <c r="AL58" i="12" s="1"/>
  <c r="AH35" i="12"/>
  <c r="AD37" i="13"/>
  <c r="AH34" i="13"/>
  <c r="AH35" i="13" s="1"/>
  <c r="AP35" i="13" s="1"/>
  <c r="V36" i="12"/>
  <c r="V37" i="12" s="1"/>
  <c r="F69" i="13" l="1"/>
  <c r="D69" i="13"/>
  <c r="V36" i="13"/>
  <c r="V37" i="13" s="1"/>
  <c r="AP56" i="12"/>
  <c r="AB62" i="12" s="1"/>
  <c r="Z58" i="12"/>
  <c r="Z59" i="12" s="1"/>
  <c r="J71" i="12" s="1"/>
  <c r="AL59" i="12"/>
  <c r="M71" i="12" s="1"/>
  <c r="B71" i="12"/>
  <c r="AH36" i="12"/>
  <c r="AH37" i="12" s="1"/>
  <c r="E71" i="12" s="1"/>
  <c r="AL36" i="12"/>
  <c r="AL37" i="12" s="1"/>
  <c r="F71" i="12" s="1"/>
  <c r="AH59" i="12"/>
  <c r="L71" i="12" s="1"/>
  <c r="I69" i="13"/>
  <c r="AD35" i="12"/>
  <c r="AP35" i="12" s="1"/>
  <c r="AH56" i="13"/>
  <c r="AD55" i="13"/>
  <c r="AP55" i="13" s="1"/>
  <c r="AP57" i="12"/>
  <c r="Z56" i="13"/>
  <c r="C69" i="13"/>
  <c r="H71" i="12"/>
  <c r="AA61" i="12"/>
  <c r="AL56" i="13"/>
  <c r="V59" i="12"/>
  <c r="I71" i="12" s="1"/>
  <c r="AP54" i="13"/>
  <c r="AB60" i="13" s="1"/>
  <c r="AP34" i="12"/>
  <c r="V62" i="12" s="1"/>
  <c r="AA59" i="13"/>
  <c r="H69" i="13"/>
  <c r="AH36" i="13"/>
  <c r="AP34" i="13"/>
  <c r="AH37" i="13"/>
  <c r="C71" i="12"/>
  <c r="AH57" i="13"/>
  <c r="L69" i="13" l="1"/>
  <c r="B69" i="13"/>
  <c r="AP37" i="13"/>
  <c r="AL57" i="13"/>
  <c r="M69" i="13" s="1"/>
  <c r="AP58" i="12"/>
  <c r="AD36" i="12"/>
  <c r="AP36" i="12" s="1"/>
  <c r="E69" i="13"/>
  <c r="AP59" i="12"/>
  <c r="Z57" i="13"/>
  <c r="AD56" i="13"/>
  <c r="AP56" i="13" s="1"/>
  <c r="AP36" i="13"/>
  <c r="AD37" i="12" l="1"/>
  <c r="AP37" i="12" s="1"/>
  <c r="AD57" i="13"/>
  <c r="K69" i="13" s="1"/>
  <c r="J69" i="13"/>
  <c r="D71" i="12" l="1"/>
  <c r="AP57" i="13"/>
</calcChain>
</file>

<file path=xl/comments1.xml><?xml version="1.0" encoding="utf-8"?>
<comments xmlns="http://schemas.openxmlformats.org/spreadsheetml/2006/main">
  <authors>
    <author>Ekrem KADIOĞLU</author>
    <author>ekrem</author>
  </authors>
  <commentList>
    <comment ref="Q1" authorId="0" shapeId="0">
      <text>
        <r>
          <rPr>
            <sz val="8"/>
            <color indexed="81"/>
            <rFont val="Tahoma"/>
            <family val="2"/>
            <charset val="162"/>
          </rPr>
          <t>Seçmek istediğiniz birim bu listede yoksa 
Q92 veya Q93
hücrelerine ilgili birimin ismini yazarak seçim yapabilirsiniz.</t>
        </r>
      </text>
    </comment>
    <comment ref="L4" authorId="1" shapeId="0">
      <text>
        <r>
          <rPr>
            <sz val="8"/>
            <color indexed="81"/>
            <rFont val="Tahoma"/>
            <family val="2"/>
            <charset val="162"/>
          </rPr>
          <t xml:space="preserve">Unvan ile beraber yazılacaktır.
</t>
        </r>
      </text>
    </comment>
    <comment ref="AI4" authorId="1" shapeId="0">
      <text>
        <r>
          <rPr>
            <sz val="8"/>
            <color indexed="81"/>
            <rFont val="Tahoma"/>
            <family val="2"/>
            <charset val="162"/>
          </rPr>
          <t>Örneğin, formun ait olduğu dönem 5 Şubat-28 Şubat 2004 tarihleri arasını kapsıyorsa
5.2.2004-28.2.2004
olarak yazılacaktır.</t>
        </r>
      </text>
    </comment>
    <comment ref="L5" authorId="1" shapeId="0">
      <text>
        <r>
          <rPr>
            <sz val="8"/>
            <color indexed="81"/>
            <rFont val="Tahoma"/>
            <family val="2"/>
            <charset val="162"/>
          </rPr>
          <t xml:space="preserve">Bu kısma, zorunlu ders yükünü etkileyecek idari görevler yazılacaktır. </t>
        </r>
        <r>
          <rPr>
            <b/>
            <i/>
            <sz val="8"/>
            <color indexed="81"/>
            <rFont val="Tahoma"/>
            <family val="2"/>
            <charset val="162"/>
          </rPr>
          <t>Dekan, Dekan Yardımcısı, Enstitü Müdürü, Enstitü Müdür Yardımcısı, MYO Müdürü, MYO Müdür Yardımcısı, Bölüm Başkanı ...</t>
        </r>
        <r>
          <rPr>
            <sz val="8"/>
            <color indexed="81"/>
            <rFont val="Tahoma"/>
            <family val="2"/>
            <charset val="162"/>
          </rPr>
          <t xml:space="preserve"> vs. Anabilim Dalı Başkanlığı, Bölüm Başkan yardımcılığı görevleri zorunlu ders yükünü etkilemediğinden yazılmasına gerek yoktur. Zorunlu ders yükünü etkileyecek bir idari görev  olmaması durumunda bu kısım boş bırakılacaktır.
</t>
        </r>
      </text>
    </comment>
    <comment ref="A9" authorId="1" shapeId="0">
      <text>
        <r>
          <rPr>
            <sz val="8"/>
            <color indexed="81"/>
            <rFont val="Tahoma"/>
            <family val="2"/>
            <charset val="162"/>
          </rPr>
          <t xml:space="preserve">Tabloyu doldururken HAFTALIK ZORUNLU DERS YÜKÜ FORMUndaki bilgilerden yararlanılacak ve bu iki formdaki bilgilerin birbiri ile uyuştuğu kontrol edilecektir. 
Bu tabloda her haftanın sağındaki kutucuğa HAFTALIK ZORUNLU DERS YÜKÜ (DY) yazılacaktır. Çünkü, dönem başlarında ve dönem sonlarında doldurulan aylık ücret formlarında bu DY değişebilmektedir. </t>
        </r>
        <r>
          <rPr>
            <b/>
            <sz val="8"/>
            <color indexed="81"/>
            <rFont val="Tahoma"/>
            <family val="2"/>
            <charset val="162"/>
          </rPr>
          <t xml:space="preserve">Hesaplamalar otomatik yapıldığından, doğru sonucu elde edebilmek için, her hafta istenen  DY nin doğru olarak yazılması gerekmektedir. </t>
        </r>
        <r>
          <rPr>
            <sz val="8"/>
            <color indexed="81"/>
            <rFont val="Tahoma"/>
            <family val="2"/>
            <charset val="162"/>
          </rPr>
          <t xml:space="preserve">
</t>
        </r>
      </text>
    </comment>
    <comment ref="O14" authorId="0" shapeId="0">
      <text>
        <r>
          <rPr>
            <b/>
            <sz val="8"/>
            <color indexed="81"/>
            <rFont val="Tahoma"/>
            <family val="2"/>
            <charset val="162"/>
          </rPr>
          <t xml:space="preserve">Kodlama yaparken dikkat edilecek hususlar:
</t>
        </r>
        <r>
          <rPr>
            <b/>
            <sz val="12"/>
            <color indexed="81"/>
            <rFont val="Tahoma"/>
            <family val="2"/>
            <charset val="162"/>
          </rPr>
          <t>1.</t>
        </r>
        <r>
          <rPr>
            <b/>
            <sz val="8"/>
            <color indexed="81"/>
            <rFont val="Tahoma"/>
            <family val="2"/>
            <charset val="162"/>
          </rPr>
          <t xml:space="preserve"> İlgili birimin kodu D33, D34, D35,D36, D37 hücrelerindeki sıra numaraları ile belirlenecektir (ÜTDS nin Birimlere Dağılımı kısmındaki "kırmızı renkli sayılar" kullanılacaktır.). Örneğin,
         Fen-Edebiyat Fakültesini E34 hücresinde seçersek, buna karşılık gelen sıra numarası 2 olacağından FEF derslerinin(KKEF 'ne Fakültemiz koduyla okutulan dersler de bu kodu alacaktır) karşısındaki kod 2 olarak yazılacaktır. 
          Sosyal Bilimler Enstitüsünü E33 hücresinde seçersek, buna karşılık gelen sıra numarası 1 olacağından SBE derslerinin karşısındaki kod 1 olarak yazılacaktır.
</t>
        </r>
        <r>
          <rPr>
            <b/>
            <sz val="12"/>
            <color indexed="81"/>
            <rFont val="Tahoma"/>
            <family val="2"/>
            <charset val="162"/>
          </rPr>
          <t>2.</t>
        </r>
        <r>
          <rPr>
            <b/>
            <sz val="8"/>
            <color indexed="81"/>
            <rFont val="Tahoma"/>
            <family val="2"/>
            <charset val="162"/>
          </rPr>
          <t xml:space="preserve"> D33, D34, D35,D36, D37 hücrelerinde Birim Sıralaması tamamen serbest olarak yapılır. Ancak, ders yükünün doldurulmasında kullanılacak birimler sona bırakılır. Örneğin 1,2,3 kodlarını verdiğimiz birimlerden, ders yükü, önce 3 kodlu birimden kesilmeye başlanarak, 2 ve 1 kodlu birimlere doğru devam eder. Bu yüzden ücret alınması istenen birimlere, ön sıraların verilmesi (1 'den başlanarak kod verilmesi) gereklidir.
</t>
        </r>
        <r>
          <rPr>
            <b/>
            <sz val="12"/>
            <color indexed="81"/>
            <rFont val="Tahoma"/>
            <family val="2"/>
            <charset val="162"/>
          </rPr>
          <t>3.</t>
        </r>
        <r>
          <rPr>
            <b/>
            <sz val="8"/>
            <color indexed="81"/>
            <rFont val="Tahoma"/>
            <family val="2"/>
            <charset val="162"/>
          </rPr>
          <t xml:space="preserve"> İkinci Öğretimdeki kodlamada da benzer şekilde hareket edilir.
</t>
        </r>
        <r>
          <rPr>
            <b/>
            <sz val="12"/>
            <color indexed="81"/>
            <rFont val="Tahoma"/>
            <family val="2"/>
            <charset val="162"/>
          </rPr>
          <t>4.</t>
        </r>
        <r>
          <rPr>
            <b/>
            <sz val="8"/>
            <color indexed="81"/>
            <rFont val="Tahoma"/>
            <family val="2"/>
            <charset val="162"/>
          </rPr>
          <t xml:space="preserve"> Örgün Öğretim ile İkinci Öğretim için yapılan kodlama birbirinden bağımsızdır. Örneğin, Örgün Öğretimde 1 kodu verilen bir birime İkinci öğretimde başka bir kod (örneğin 2 kodu) verilebilir.  </t>
        </r>
        <r>
          <rPr>
            <sz val="8"/>
            <color indexed="81"/>
            <rFont val="Tahoma"/>
            <family val="2"/>
            <charset val="162"/>
          </rPr>
          <t xml:space="preserve">
</t>
        </r>
      </text>
    </comment>
    <comment ref="R15" authorId="0" shapeId="0">
      <text>
        <r>
          <rPr>
            <b/>
            <sz val="8"/>
            <color indexed="81"/>
            <rFont val="Tahoma"/>
            <family val="2"/>
            <charset val="162"/>
          </rPr>
          <t xml:space="preserve">Bu sütüna ara sınavın kaçıncı haftada olduğu 1, 2, 3, 4, 5 rakamları kullanılarak yazılacaktır. 
</t>
        </r>
      </text>
    </comment>
    <comment ref="T15" authorId="0" shapeId="0">
      <text>
        <r>
          <rPr>
            <sz val="8"/>
            <color indexed="81"/>
            <rFont val="Tahoma"/>
            <family val="2"/>
            <charset val="162"/>
          </rPr>
          <t xml:space="preserve">Bu sütüna ara sınava giren öğrenci sayısı yazılacaktır. Örneğin sınava 112 öğrenci girmiş ise 112 yazılacaktır.
Arasınavlar DİĞER FAALİYETLERden olduğundan 112 yazılmış bir arasınav için ilgili haftada bu dersin DF sütününa 112 ye karşılık gelen 3 ders yükü yazılacaktır.
</t>
        </r>
        <r>
          <rPr>
            <sz val="8"/>
            <color indexed="10"/>
            <rFont val="Tahoma"/>
            <family val="2"/>
            <charset val="162"/>
          </rPr>
          <t>Arasınav karşılığı olarak yazılacak yüklerde, öğrenci sayılarına göre, 1-50 için 1,  51-100 için 2,  101-150 için 3, 151-200 için 4,  201 ve fazlası için 5 olduğunu dikkate alınız.</t>
        </r>
      </text>
    </comment>
    <comment ref="S66" authorId="1" shapeId="0">
      <text>
        <r>
          <rPr>
            <sz val="8"/>
            <color indexed="81"/>
            <rFont val="Tahoma"/>
            <family val="2"/>
            <charset val="162"/>
          </rPr>
          <t>Unvan ile beraber yazılacaktır.</t>
        </r>
      </text>
    </comment>
    <comment ref="AH66" authorId="0" shapeId="0">
      <text>
        <r>
          <rPr>
            <sz val="8"/>
            <color indexed="81"/>
            <rFont val="Tahoma"/>
            <family val="2"/>
            <charset val="162"/>
          </rPr>
          <t>Bu kutu boş ise, ilgili birim yetkilisinin Ünvanını, adını ve soyadını</t>
        </r>
        <r>
          <rPr>
            <sz val="8"/>
            <color indexed="10"/>
            <rFont val="Tahoma"/>
            <family val="2"/>
            <charset val="162"/>
          </rPr>
          <t xml:space="preserve"> AH71</t>
        </r>
        <r>
          <rPr>
            <sz val="8"/>
            <color indexed="81"/>
            <rFont val="Tahoma"/>
            <family val="2"/>
            <charset val="162"/>
          </rPr>
          <t xml:space="preserve"> hücresine yazınız.
</t>
        </r>
      </text>
    </comment>
    <comment ref="AH68" authorId="0" shapeId="0">
      <text>
        <r>
          <rPr>
            <sz val="8"/>
            <color indexed="81"/>
            <rFont val="Tahoma"/>
            <family val="2"/>
            <charset val="162"/>
          </rPr>
          <t xml:space="preserve">Bu kutu boş ise, ilgili birim yetkilisinin görevini </t>
        </r>
        <r>
          <rPr>
            <sz val="8"/>
            <color indexed="81"/>
            <rFont val="Tahoma"/>
            <family val="2"/>
            <charset val="162"/>
          </rPr>
          <t>AH73</t>
        </r>
        <r>
          <rPr>
            <sz val="8"/>
            <color indexed="45"/>
            <rFont val="Tahoma"/>
            <family val="2"/>
            <charset val="162"/>
          </rPr>
          <t xml:space="preserve"> </t>
        </r>
        <r>
          <rPr>
            <sz val="8"/>
            <color indexed="81"/>
            <rFont val="Tahoma"/>
            <family val="2"/>
            <charset val="162"/>
          </rPr>
          <t xml:space="preserve">hücresine yazınız.
</t>
        </r>
      </text>
    </comment>
    <comment ref="A69" authorId="1" shapeId="0">
      <text>
        <r>
          <rPr>
            <sz val="8"/>
            <color indexed="81"/>
            <rFont val="Tahoma"/>
            <family val="2"/>
            <charset val="162"/>
          </rPr>
          <t xml:space="preserve"> Ö.Ö.de her iki yerde ÜTDS  (AP11 hücresi  ile AP32 hücresi) eşit olmak zorundadır.
</t>
        </r>
      </text>
    </comment>
    <comment ref="B69" authorId="1" shapeId="0">
      <text>
        <r>
          <rPr>
            <sz val="8"/>
            <color indexed="81"/>
            <rFont val="Tahoma"/>
            <family val="2"/>
            <charset val="162"/>
          </rPr>
          <t xml:space="preserve">Ö.Ö.de 1.haftadaki ÜTDS ile 1.haftadaki  ÜTDS NİN BİRİMLERE DAĞILIMlarının toplamı eşit olmalıdır.
</t>
        </r>
      </text>
    </comment>
    <comment ref="C69" authorId="1" shapeId="0">
      <text>
        <r>
          <rPr>
            <sz val="8"/>
            <color indexed="81"/>
            <rFont val="Tahoma"/>
            <family val="2"/>
            <charset val="162"/>
          </rPr>
          <t xml:space="preserve">Ö.Ö.de 2.haftadaki ÜTDS ile 2.haftadaki ÜTDS NİN BİRİMLERE DAĞILIMların toplamı eşit olmalıdır.
</t>
        </r>
      </text>
    </comment>
    <comment ref="D69" authorId="1" shapeId="0">
      <text>
        <r>
          <rPr>
            <sz val="8"/>
            <color indexed="81"/>
            <rFont val="Tahoma"/>
            <family val="2"/>
            <charset val="162"/>
          </rPr>
          <t xml:space="preserve">Ö.Ö.de 3.haftadaki ÜTDS ile 3.haftadaki ÜTDS NİN BİRİMLERE DAĞILIMların toplamı eşit olmalıdır.
</t>
        </r>
      </text>
    </comment>
    <comment ref="E69" authorId="1" shapeId="0">
      <text>
        <r>
          <rPr>
            <sz val="8"/>
            <color indexed="81"/>
            <rFont val="Tahoma"/>
            <family val="2"/>
            <charset val="162"/>
          </rPr>
          <t xml:space="preserve">Ö.Ö.de 4.haftadaki ÜTDS ile 4.haftadaki ÜTDS NİN BİRİMLERE DAĞILIMların toplamı eşit olmalıdır.
</t>
        </r>
      </text>
    </comment>
    <comment ref="F69" authorId="1" shapeId="0">
      <text>
        <r>
          <rPr>
            <sz val="8"/>
            <color indexed="81"/>
            <rFont val="Tahoma"/>
            <family val="2"/>
            <charset val="162"/>
          </rPr>
          <t xml:space="preserve">Ö.Ö.de 5.haftadaki ÜTDS ile 5.haftadaki ÜTDS NİN BİRİMLERE DAĞILIMların toplamı eşit olmalıdır.
</t>
        </r>
      </text>
    </comment>
    <comment ref="H69" authorId="1" shapeId="0">
      <text>
        <r>
          <rPr>
            <sz val="8"/>
            <color indexed="81"/>
            <rFont val="Tahoma"/>
            <family val="2"/>
            <charset val="162"/>
          </rPr>
          <t xml:space="preserve"> İ.Ö.de her iki yerde ÜTDS  (AP42 hücresi  ile AP53 hücresi) eşit olmak zorundadır.
</t>
        </r>
      </text>
    </comment>
    <comment ref="I69" authorId="1" shapeId="0">
      <text>
        <r>
          <rPr>
            <sz val="8"/>
            <color indexed="81"/>
            <rFont val="Tahoma"/>
            <family val="2"/>
            <charset val="162"/>
          </rPr>
          <t xml:space="preserve">İ.Ö.de 1.haftadaki ÜTDS ile 1.haftadaki  ÜTDS NİN BİRİMLERE DAĞILIMlarının toplamı eşit olmalıdır.
</t>
        </r>
      </text>
    </comment>
    <comment ref="J69" authorId="1" shapeId="0">
      <text>
        <r>
          <rPr>
            <sz val="8"/>
            <color indexed="81"/>
            <rFont val="Tahoma"/>
            <family val="2"/>
            <charset val="162"/>
          </rPr>
          <t xml:space="preserve">İ.Ö.de 2.haftadaki ÜTDS ile 2.haftadaki  ÜTDS NİN BİRİMLERE DAĞILIMlarının toplamı eşit olmalıdır.
</t>
        </r>
      </text>
    </comment>
    <comment ref="K69" authorId="1" shapeId="0">
      <text>
        <r>
          <rPr>
            <sz val="8"/>
            <color indexed="81"/>
            <rFont val="Tahoma"/>
            <family val="2"/>
            <charset val="162"/>
          </rPr>
          <t xml:space="preserve">İ.Ö.de 3.haftadaki ÜTDS ile 3.haftadaki ÜTDS NİN BİRİMLERE DAĞILIMların toplamı eşit olmalıdır.
</t>
        </r>
      </text>
    </comment>
    <comment ref="L69" authorId="1" shapeId="0">
      <text>
        <r>
          <rPr>
            <sz val="8"/>
            <color indexed="81"/>
            <rFont val="Tahoma"/>
            <family val="2"/>
            <charset val="162"/>
          </rPr>
          <t xml:space="preserve">İ.Ö.de 4.haftadaki ÜTDS ile 4.haftadaki ÜTDS NİN BİRİMLERE DAĞILIMların toplamı eşit olmalıdır.
</t>
        </r>
      </text>
    </comment>
    <comment ref="M69" authorId="1" shapeId="0">
      <text>
        <r>
          <rPr>
            <sz val="8"/>
            <color indexed="81"/>
            <rFont val="Tahoma"/>
            <family val="2"/>
            <charset val="162"/>
          </rPr>
          <t xml:space="preserve">İ.Ö.de 5.haftadaki ÜTDS ile 5.haftadaki ÜTDS NİN BİRİMLERE DAĞILIMların toplamı eşit olmalıdır.
</t>
        </r>
      </text>
    </comment>
    <comment ref="O69" authorId="1" shapeId="0">
      <text>
        <r>
          <rPr>
            <sz val="8"/>
            <color indexed="81"/>
            <rFont val="Tahoma"/>
            <family val="2"/>
            <charset val="162"/>
          </rPr>
          <t>Ö.Ö.de 1.haftadaki ÜD (I11 hücresi) ile ÜTDS
(V32 hücresi) eşit olmalıdır.</t>
        </r>
      </text>
    </comment>
    <comment ref="P69" authorId="1" shapeId="0">
      <text>
        <r>
          <rPr>
            <sz val="8"/>
            <color indexed="81"/>
            <rFont val="Tahoma"/>
            <family val="2"/>
            <charset val="162"/>
          </rPr>
          <t>Ö.Ö.de 1.hafta için D.F.
(H12 ile X31) iki yerde de eşit olmalıdır.</t>
        </r>
      </text>
    </comment>
    <comment ref="Q69" authorId="1" shapeId="0">
      <text>
        <r>
          <rPr>
            <sz val="8"/>
            <color indexed="81"/>
            <rFont val="Tahoma"/>
            <family val="2"/>
            <charset val="162"/>
          </rPr>
          <t>Ö.Ö.de 2.haftadaki ÜD (Q11 hücresi) ile ÜTDS
(Z32 hücresi) eşit olmalıdır.</t>
        </r>
      </text>
    </comment>
    <comment ref="R69" authorId="1" shapeId="0">
      <text>
        <r>
          <rPr>
            <sz val="8"/>
            <color indexed="81"/>
            <rFont val="Tahoma"/>
            <family val="2"/>
            <charset val="162"/>
          </rPr>
          <t xml:space="preserve">Ö.Ö.de 2.hafta için D.F.
(P12 ile AB31) iki yerde de eşit olmalıdır.
</t>
        </r>
      </text>
    </comment>
    <comment ref="S69" authorId="1" shapeId="0">
      <text>
        <r>
          <rPr>
            <sz val="8"/>
            <color indexed="81"/>
            <rFont val="Tahoma"/>
            <family val="2"/>
            <charset val="162"/>
          </rPr>
          <t xml:space="preserve">Ö.Ö.de 3.haftadaki ÜD (Y11 hücresi) ile ÜTDS
(AD32 hücresi) eşit olmalıdır.
</t>
        </r>
      </text>
    </comment>
    <comment ref="T69" authorId="1" shapeId="0">
      <text>
        <r>
          <rPr>
            <sz val="8"/>
            <color indexed="81"/>
            <rFont val="Tahoma"/>
            <family val="2"/>
            <charset val="162"/>
          </rPr>
          <t xml:space="preserve">Ö.Ö.de 3.hafta için D.F.
(X12 ile AF31) iki yerde de eşit olmalıdır.
</t>
        </r>
      </text>
    </comment>
    <comment ref="U69" authorId="1" shapeId="0">
      <text>
        <r>
          <rPr>
            <sz val="8"/>
            <color indexed="81"/>
            <rFont val="Tahoma"/>
            <family val="2"/>
            <charset val="162"/>
          </rPr>
          <t xml:space="preserve">Ö.Ö.de 4.haftadaki ÜD (AG11 hücresi) ile ÜTDS
(AH32 hücresi) eşit olmalıdır.
</t>
        </r>
      </text>
    </comment>
    <comment ref="V69" authorId="1" shapeId="0">
      <text>
        <r>
          <rPr>
            <sz val="8"/>
            <color indexed="81"/>
            <rFont val="Tahoma"/>
            <family val="2"/>
            <charset val="162"/>
          </rPr>
          <t xml:space="preserve">Ö.Ö.de 4.hafta için D.F.
(AF12 ile AJ31) iki yerde de eşit olmalıdır.
</t>
        </r>
      </text>
    </comment>
    <comment ref="W69" authorId="1" shapeId="0">
      <text>
        <r>
          <rPr>
            <sz val="8"/>
            <color indexed="81"/>
            <rFont val="Tahoma"/>
            <family val="2"/>
            <charset val="162"/>
          </rPr>
          <t xml:space="preserve">Ö.Ö.de 5.haftadaki ÜD (AO11 hücresi) ile ÜTDS
(AL32 hücresi) eşit olmalıdır.
</t>
        </r>
      </text>
    </comment>
    <comment ref="X69" authorId="1" shapeId="0">
      <text>
        <r>
          <rPr>
            <sz val="8"/>
            <color indexed="81"/>
            <rFont val="Tahoma"/>
            <family val="2"/>
            <charset val="162"/>
          </rPr>
          <t xml:space="preserve">Ö.Ö.de 5.hafta için D.F.
(AN12 ile AN31) iki yerde de eşit olmalıdır.
</t>
        </r>
      </text>
    </comment>
    <comment ref="Z69" authorId="1" shapeId="0">
      <text>
        <r>
          <rPr>
            <sz val="8"/>
            <color indexed="81"/>
            <rFont val="Tahoma"/>
            <family val="2"/>
            <charset val="162"/>
          </rPr>
          <t xml:space="preserve">İ.Ö.de 1.haftadaki ÜD (I42 hücresi) ile ÜTDS
(V53 hücresi) eşit olmalıdır.
</t>
        </r>
      </text>
    </comment>
    <comment ref="AA69" authorId="1" shapeId="0">
      <text>
        <r>
          <rPr>
            <sz val="8"/>
            <color indexed="81"/>
            <rFont val="Tahoma"/>
            <family val="2"/>
            <charset val="162"/>
          </rPr>
          <t xml:space="preserve">İ.Ö.de 1.hafta için D.F.
(H43 ile X52) iki yerde de eşit olmalıdır.
</t>
        </r>
      </text>
    </comment>
    <comment ref="AB69" authorId="1" shapeId="0">
      <text>
        <r>
          <rPr>
            <sz val="8"/>
            <color indexed="81"/>
            <rFont val="Tahoma"/>
            <family val="2"/>
            <charset val="162"/>
          </rPr>
          <t xml:space="preserve">İ.Ö.de 2.haftadaki ÜD (Q42 hücresi) ile ÜTDS
(Z53 hücresi) eşit olmalıdır.
</t>
        </r>
      </text>
    </comment>
    <comment ref="AC69" authorId="1" shapeId="0">
      <text>
        <r>
          <rPr>
            <sz val="8"/>
            <color indexed="81"/>
            <rFont val="Tahoma"/>
            <family val="2"/>
            <charset val="162"/>
          </rPr>
          <t xml:space="preserve">İ.Ö.de 2.hafta için D.F.
(P43 ile AB52) iki yerde de eşit olmalıdır.
</t>
        </r>
      </text>
    </comment>
    <comment ref="AD69" authorId="1" shapeId="0">
      <text>
        <r>
          <rPr>
            <sz val="8"/>
            <color indexed="81"/>
            <rFont val="Tahoma"/>
            <family val="2"/>
            <charset val="162"/>
          </rPr>
          <t xml:space="preserve">İ.Ö.de 3.haftadaki ÜD (Y42 hücresi) ile ÜTDS
(AD53 hücresi) eşit olmalıdır.
</t>
        </r>
      </text>
    </comment>
    <comment ref="AE69" authorId="1" shapeId="0">
      <text>
        <r>
          <rPr>
            <sz val="8"/>
            <color indexed="81"/>
            <rFont val="Tahoma"/>
            <family val="2"/>
            <charset val="162"/>
          </rPr>
          <t xml:space="preserve">İ.Ö.de 3.hafta için D.F.
(X43 ile AF52) iki yerde de eşit olmalıdır.
</t>
        </r>
      </text>
    </comment>
    <comment ref="AF69" authorId="1" shapeId="0">
      <text>
        <r>
          <rPr>
            <sz val="8"/>
            <color indexed="81"/>
            <rFont val="Tahoma"/>
            <family val="2"/>
            <charset val="162"/>
          </rPr>
          <t xml:space="preserve">İ.Ö.de 4.haftadaki ÜD (AG42 hücresi) ile ÜTDS
(AH53 hücresi) eşit olmalıdır.
</t>
        </r>
      </text>
    </comment>
    <comment ref="AG69" authorId="1" shapeId="0">
      <text>
        <r>
          <rPr>
            <sz val="8"/>
            <color indexed="81"/>
            <rFont val="Tahoma"/>
            <family val="2"/>
            <charset val="162"/>
          </rPr>
          <t xml:space="preserve">İ.Ö.de 4.hafta için D.F.
(AF43 ile AJ52) iki yerde de eşit olmalıdır.
</t>
        </r>
      </text>
    </comment>
    <comment ref="AH69" authorId="1" shapeId="0">
      <text>
        <r>
          <rPr>
            <sz val="8"/>
            <color indexed="81"/>
            <rFont val="Tahoma"/>
            <family val="2"/>
            <charset val="162"/>
          </rPr>
          <t xml:space="preserve">İ.Ö.de 5.haftadaki ÜD (AO42 hücresi) ile ÜTDS
(AL53 hücresi) eşit olmalıdır.
</t>
        </r>
      </text>
    </comment>
    <comment ref="AI69" authorId="1" shapeId="0">
      <text>
        <r>
          <rPr>
            <sz val="8"/>
            <color indexed="81"/>
            <rFont val="Tahoma"/>
            <family val="2"/>
            <charset val="162"/>
          </rPr>
          <t xml:space="preserve">İ.Ö.de 5.hafta için D.F.
(AN43 ile AN52) iki yerde de eşit olmalıdır.
</t>
        </r>
      </text>
    </comment>
    <comment ref="Q92" authorId="0" shapeId="0">
      <text>
        <r>
          <rPr>
            <sz val="8"/>
            <color indexed="81"/>
            <rFont val="Tahoma"/>
            <family val="2"/>
            <charset val="162"/>
          </rPr>
          <t xml:space="preserve">Listede olmayan birimin adını bu renkli hücrelere yazabilirsiniz.
</t>
        </r>
      </text>
    </comment>
  </commentList>
</comments>
</file>

<file path=xl/comments2.xml><?xml version="1.0" encoding="utf-8"?>
<comments xmlns="http://schemas.openxmlformats.org/spreadsheetml/2006/main">
  <authors>
    <author>ekrem</author>
  </authors>
  <commentList>
    <comment ref="G7" authorId="0" shapeId="0">
      <text>
        <r>
          <rPr>
            <sz val="8"/>
            <color indexed="81"/>
            <rFont val="Tahoma"/>
            <family val="2"/>
            <charset val="162"/>
          </rPr>
          <t xml:space="preserve">Ünvanı ile beraber yazılacaktır.
</t>
        </r>
      </text>
    </comment>
    <comment ref="G8" authorId="0" shapeId="0">
      <text>
        <r>
          <rPr>
            <sz val="8"/>
            <color indexed="81"/>
            <rFont val="Tahoma"/>
            <family val="2"/>
            <charset val="162"/>
          </rPr>
          <t xml:space="preserve">Bu kısma, zorunlu ders yükünü etkileyecek idari görevler yazılacaktır. </t>
        </r>
        <r>
          <rPr>
            <b/>
            <i/>
            <sz val="8"/>
            <color indexed="81"/>
            <rFont val="Tahoma"/>
            <family val="2"/>
            <charset val="162"/>
          </rPr>
          <t>Dekan, Dekan Yardımcısı, Enstitü Müdürü, Enstitü Müdür Yardımcısı, MYO Müdürü, MYO Müdür Yardımcısı, Bölüm Başkanı</t>
        </r>
        <r>
          <rPr>
            <sz val="8"/>
            <color indexed="81"/>
            <rFont val="Tahoma"/>
            <family val="2"/>
            <charset val="162"/>
          </rPr>
          <t xml:space="preserve"> ... vs. Anabilim Dalı Başkanlığı, Bölüm Başkan yardımcılığı görevleri zorunlu ders yükünü etkilemediğinden yazılmasına gerek yoktur. Zorunlu ders yükünü etkileyecek bir idari görev  olmaması durumunda bu kısım boş</t>
        </r>
        <r>
          <rPr>
            <b/>
            <sz val="8"/>
            <color indexed="81"/>
            <rFont val="Tahoma"/>
            <family val="2"/>
            <charset val="162"/>
          </rPr>
          <t xml:space="preserve"> </t>
        </r>
        <r>
          <rPr>
            <sz val="8"/>
            <color indexed="81"/>
            <rFont val="Tahoma"/>
            <family val="2"/>
            <charset val="162"/>
          </rPr>
          <t xml:space="preserve">bırakılacaktır. </t>
        </r>
      </text>
    </comment>
    <comment ref="B14" authorId="0" shapeId="0">
      <text>
        <r>
          <rPr>
            <sz val="8"/>
            <color indexed="81"/>
            <rFont val="Tahoma"/>
            <family val="2"/>
            <charset val="162"/>
          </rPr>
          <t xml:space="preserve">Kodu olmayan dersler için bu kısım boş bırakılacaktır.
</t>
        </r>
      </text>
    </comment>
    <comment ref="C14"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M14" authorId="0" shapeId="0">
      <text>
        <r>
          <rPr>
            <sz val="8"/>
            <color indexed="81"/>
            <rFont val="Tahoma"/>
            <family val="2"/>
            <charset val="162"/>
          </rPr>
          <t>Bu kısım doldurulurken gerekirse kısaltmalar yapılabilecektir. Örneğin, Bayburt Eğitim Fakültesi BEF - Mühendislik Fakültesi için Mühendislik F, Bayburt Meslek Yüksek okulu için Bayburt MYO ...  İktisadi İdari Bilimler Fakültesi için İİBF..........gibi kısaltmalar kullanılacaktır.</t>
        </r>
      </text>
    </comment>
    <comment ref="R14" authorId="0" shapeId="0">
      <text>
        <r>
          <rPr>
            <sz val="8"/>
            <color indexed="81"/>
            <rFont val="Tahoma"/>
            <family val="2"/>
            <charset val="162"/>
          </rPr>
          <t xml:space="preserve">Kodu olmayan dersler için bu kısım boş bırakılacaktır.
</t>
        </r>
      </text>
    </comment>
    <comment ref="S14"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AC14" authorId="0" shapeId="0">
      <text>
        <r>
          <rPr>
            <sz val="8"/>
            <color indexed="81"/>
            <rFont val="Tahoma"/>
            <family val="2"/>
            <charset val="162"/>
          </rPr>
          <t>Bu kısım doldurulurken gerekirse kısaltmalar yapılabilecektir. Örneğin, Bayburt Eğitim Fakültesi BEF - Mühendislik Fakültesi için Mühendislik F, Bayburt Meslek Yüksek okulu için Bayburt MYO ...  İktisadi İdari Bilimler Fakültesi için İİBF..........gibi kısaltmalar kullanılacaktır.</t>
        </r>
      </text>
    </comment>
    <comment ref="Y66" authorId="0" shapeId="0">
      <text>
        <r>
          <rPr>
            <sz val="8"/>
            <color indexed="81"/>
            <rFont val="Tahoma"/>
            <family val="2"/>
            <charset val="162"/>
          </rPr>
          <t xml:space="preserve">Unvan ile beraber yazılacak
</t>
        </r>
      </text>
    </comment>
  </commentList>
</comments>
</file>

<file path=xl/comments3.xml><?xml version="1.0" encoding="utf-8"?>
<comments xmlns="http://schemas.openxmlformats.org/spreadsheetml/2006/main">
  <authors>
    <author>Ekrem KADIOĞLU</author>
    <author>ekrem</author>
  </authors>
  <commentList>
    <comment ref="Q1" authorId="0" shapeId="0">
      <text>
        <r>
          <rPr>
            <sz val="8"/>
            <color indexed="81"/>
            <rFont val="Tahoma"/>
            <family val="2"/>
            <charset val="162"/>
          </rPr>
          <t>Seçmek istediğiniz birim bu listede yoksa 
Q92 veya Q93
hücrelerine ilgili birimin ismini yazarak seçim yapabilirsiniz.</t>
        </r>
      </text>
    </comment>
    <comment ref="L4" authorId="1" shapeId="0">
      <text>
        <r>
          <rPr>
            <sz val="8"/>
            <color indexed="81"/>
            <rFont val="Tahoma"/>
            <family val="2"/>
            <charset val="162"/>
          </rPr>
          <t xml:space="preserve">Unvan ile beraber yazılacaktır.
</t>
        </r>
      </text>
    </comment>
    <comment ref="AI4" authorId="1" shapeId="0">
      <text>
        <r>
          <rPr>
            <sz val="8"/>
            <color indexed="81"/>
            <rFont val="Tahoma"/>
            <family val="2"/>
            <charset val="162"/>
          </rPr>
          <t>Örneğin, formun ait olduğu dönem 5 Ekim-31 Ekim 2009 tarihleri arasını kapsıyorsa
5.10.2009-31.10.2009
olarak yazılacaktır.</t>
        </r>
      </text>
    </comment>
    <comment ref="L5" authorId="1" shapeId="0">
      <text>
        <r>
          <rPr>
            <sz val="8"/>
            <color indexed="81"/>
            <rFont val="Tahoma"/>
            <family val="2"/>
            <charset val="162"/>
          </rPr>
          <t xml:space="preserve">Bu kısma, zorunlu ders yükünü etkileyecek idari görevler yazılacaktır. </t>
        </r>
        <r>
          <rPr>
            <b/>
            <i/>
            <sz val="8"/>
            <color indexed="81"/>
            <rFont val="Tahoma"/>
            <family val="2"/>
            <charset val="162"/>
          </rPr>
          <t>Dekan, Dekan Yardımcısı, Enstitü Müdürü, Enstitü Müdür Yardımcısı, MYO Müdürü, MYO Müdür Yardımcısı, Bölüm Başkanı ...</t>
        </r>
        <r>
          <rPr>
            <sz val="8"/>
            <color indexed="81"/>
            <rFont val="Tahoma"/>
            <family val="2"/>
            <charset val="162"/>
          </rPr>
          <t xml:space="preserve"> vs. Anabilim Dalı Başkanlığı, Bölüm Başkan yardımcılığı görevleri zorunlu ders yükünü etkilemediğinden yazılmasına gerek yoktur. Zorunlu ders yükünü etkileyecek bir idari görev  olmaması durumunda bu kısım boş bırakılacaktır.
</t>
        </r>
      </text>
    </comment>
    <comment ref="A9" authorId="1" shapeId="0">
      <text>
        <r>
          <rPr>
            <sz val="8"/>
            <color indexed="81"/>
            <rFont val="Tahoma"/>
            <family val="2"/>
            <charset val="162"/>
          </rPr>
          <t xml:space="preserve">Tabloyu doldururken HAFTALIK ZORUNLU DERS YÜKÜ FORMUndaki bilgilerden yararlanılacak ve bu iki formdaki bilgilerin birbiri ile uyuştuğu kontrol edilecektir. 
Bu tabloda her haftanın sağındaki kutucuğa HAFTALIK ZORUNLU DERS YÜKÜ (DY) yazılacaktır. Çünkü, dönem başlarında ve dönem sonlarında doldurulan aylık ücret formlarında bu DY değişebilmektedir. </t>
        </r>
        <r>
          <rPr>
            <b/>
            <sz val="8"/>
            <color indexed="81"/>
            <rFont val="Tahoma"/>
            <family val="2"/>
            <charset val="162"/>
          </rPr>
          <t xml:space="preserve">Hesaplamalar otomatik yapıldığından, doğru sonucu elde edebilmek için, her hafta istenen  DY nin doğru olarak yazılması gerekmektedir. </t>
        </r>
        <r>
          <rPr>
            <sz val="8"/>
            <color indexed="81"/>
            <rFont val="Tahoma"/>
            <family val="2"/>
            <charset val="162"/>
          </rPr>
          <t xml:space="preserve">
</t>
        </r>
      </text>
    </comment>
    <comment ref="O14" authorId="0" shapeId="0">
      <text>
        <r>
          <rPr>
            <b/>
            <sz val="8"/>
            <color indexed="81"/>
            <rFont val="Tahoma"/>
            <family val="2"/>
            <charset val="162"/>
          </rPr>
          <t xml:space="preserve">Kodlama yaparken dikkat edilecek hususlar:
</t>
        </r>
        <r>
          <rPr>
            <b/>
            <sz val="12"/>
            <color indexed="81"/>
            <rFont val="Tahoma"/>
            <family val="2"/>
            <charset val="162"/>
          </rPr>
          <t>1.</t>
        </r>
        <r>
          <rPr>
            <b/>
            <sz val="8"/>
            <color indexed="81"/>
            <rFont val="Tahoma"/>
            <family val="2"/>
            <charset val="162"/>
          </rPr>
          <t xml:space="preserve"> İlgili birimin kodu D33, D34, D35,D36, D37 hücrelerindeki sıra numaraları ile belirlenecektir
         A Faklültesini  E34 hücresinde seçersek, buna karşılık gelen sıra numarası 2 olacağından A Fakültesinin  derslerinin(B Fakültesi  'ne Fakültemiz koduyla okutulan dersler de bu kodu alacaktır) karşısındaki kod 2 olarak yazılacaktır. 
          Kendi fakültesini  E33 hücresinde seçersek, buna karşılık gelen sıra numarası 1 olacağından fakültenin derslerinin karşısındaki kod 1 olarak yazılacaktır.
</t>
        </r>
        <r>
          <rPr>
            <b/>
            <sz val="12"/>
            <color indexed="81"/>
            <rFont val="Tahoma"/>
            <family val="2"/>
            <charset val="162"/>
          </rPr>
          <t>2.</t>
        </r>
        <r>
          <rPr>
            <b/>
            <sz val="8"/>
            <color indexed="81"/>
            <rFont val="Tahoma"/>
            <family val="2"/>
            <charset val="162"/>
          </rPr>
          <t xml:space="preserve"> D33, D34, D35,D36, D37 hücrelerinde Birim Sıralaması tamamen serbest olarak yapılır. </t>
        </r>
        <r>
          <rPr>
            <b/>
            <sz val="8"/>
            <color indexed="10"/>
            <rFont val="Tahoma"/>
            <family val="2"/>
            <charset val="162"/>
          </rPr>
          <t>Ancak, ders yükünün doldurulmasında kullanılacak birimler sona bırakılır.</t>
        </r>
        <r>
          <rPr>
            <b/>
            <sz val="8"/>
            <color indexed="81"/>
            <rFont val="Tahoma"/>
            <family val="2"/>
            <charset val="162"/>
          </rPr>
          <t xml:space="preserve"> Örneğin 1,2,3 kodlarını verdiğimiz birimlerden, ders yükü, önce 3 kodlu birimden kesilmeye başlanarak, 2 ve 1 kodlu birimlere doğru devam eder. Bu yüzden ücret alınması istenen birimlere, ön sıraların verilmesi (1 'den başlanarak kod verilmesi) gereklidir.
</t>
        </r>
        <r>
          <rPr>
            <b/>
            <sz val="12"/>
            <color indexed="81"/>
            <rFont val="Tahoma"/>
            <family val="2"/>
            <charset val="162"/>
          </rPr>
          <t>3.</t>
        </r>
        <r>
          <rPr>
            <b/>
            <sz val="8"/>
            <color indexed="81"/>
            <rFont val="Tahoma"/>
            <family val="2"/>
            <charset val="162"/>
          </rPr>
          <t xml:space="preserve"> İkinci Öğretimdeki kodlamada da benzer şekilde hareket edilir.
</t>
        </r>
        <r>
          <rPr>
            <b/>
            <sz val="12"/>
            <color indexed="81"/>
            <rFont val="Tahoma"/>
            <family val="2"/>
            <charset val="162"/>
          </rPr>
          <t>4.</t>
        </r>
        <r>
          <rPr>
            <b/>
            <sz val="8"/>
            <color indexed="81"/>
            <rFont val="Tahoma"/>
            <family val="2"/>
            <charset val="162"/>
          </rPr>
          <t xml:space="preserve"> Örgün Öğretim ile İkinci Öğretim için yapılan kodlama birbirinden bağımsızdır. Örneğin, Örgün Öğretimde 1 kodu verilen bir birime İkinci öğretimde başka bir kod (örneğin 2 kodu) verilebilir.  </t>
        </r>
        <r>
          <rPr>
            <sz val="8"/>
            <color indexed="81"/>
            <rFont val="Tahoma"/>
            <family val="2"/>
            <charset val="162"/>
          </rPr>
          <t xml:space="preserve">
</t>
        </r>
      </text>
    </comment>
    <comment ref="R15" authorId="0" shapeId="0">
      <text>
        <r>
          <rPr>
            <b/>
            <sz val="8"/>
            <color indexed="81"/>
            <rFont val="Tahoma"/>
            <family val="2"/>
            <charset val="162"/>
          </rPr>
          <t xml:space="preserve">Bu sütüna ara sınavın kaçıncı haftada olduğu 1, 2, 3, 4, 5 rakamları kullanılarak yazılacaktır. 
</t>
        </r>
      </text>
    </comment>
    <comment ref="T15" authorId="0" shapeId="0">
      <text>
        <r>
          <rPr>
            <sz val="8"/>
            <color indexed="81"/>
            <rFont val="Tahoma"/>
            <family val="2"/>
            <charset val="162"/>
          </rPr>
          <t xml:space="preserve">Bu sütüna ara sınava giren öğrenci sayısı yazılacaktır. Örneğin sınava 112 öğrenci girmiş ise 112 yazılacaktır.
Arasınavlar DİĞER FAALİYETLERden olduğundan 112 yazılmış bir arasınav için ilgili haftada bu dersin DF sütününa 112 ye karşılık gelen 3 ders yükü yazılacaktır.
</t>
        </r>
        <r>
          <rPr>
            <sz val="8"/>
            <color indexed="10"/>
            <rFont val="Tahoma"/>
            <family val="2"/>
            <charset val="162"/>
          </rPr>
          <t>Arasınav karşılığı olarak yazılacak yüklerde, öğrenci sayılarına göre, 1-50 için 1,  51-100 için 2,  101-150 için 3, 151-200 için 4,  201 ve fazlası için 5 olduğunu dikkate alınız.</t>
        </r>
      </text>
    </comment>
    <comment ref="S68" authorId="1" shapeId="0">
      <text>
        <r>
          <rPr>
            <sz val="8"/>
            <color indexed="81"/>
            <rFont val="Tahoma"/>
            <family val="2"/>
            <charset val="162"/>
          </rPr>
          <t>Unvan ile beraber yazılacaktır.</t>
        </r>
      </text>
    </comment>
    <comment ref="A71" authorId="1" shapeId="0">
      <text>
        <r>
          <rPr>
            <sz val="8"/>
            <color indexed="81"/>
            <rFont val="Tahoma"/>
            <family val="2"/>
            <charset val="162"/>
          </rPr>
          <t xml:space="preserve"> Ö.Ö.de her iki yerde ÜTDS  (AP11 hücresi  ile AP32 hücresi) eşit olmak zorundadır.
</t>
        </r>
      </text>
    </comment>
    <comment ref="B71" authorId="1" shapeId="0">
      <text>
        <r>
          <rPr>
            <sz val="8"/>
            <color indexed="81"/>
            <rFont val="Tahoma"/>
            <family val="2"/>
            <charset val="162"/>
          </rPr>
          <t xml:space="preserve">Ö.Ö.de 1.haftadaki ÜTDS ile 1.haftadaki  ÜTDS NİN BİRİMLERE DAĞILIMlarının toplamı eşit olmalıdır.
</t>
        </r>
      </text>
    </comment>
    <comment ref="C71" authorId="1" shapeId="0">
      <text>
        <r>
          <rPr>
            <sz val="8"/>
            <color indexed="81"/>
            <rFont val="Tahoma"/>
            <family val="2"/>
            <charset val="162"/>
          </rPr>
          <t xml:space="preserve">Ö.Ö.de 2.haftadaki ÜTDS ile 2.haftadaki ÜTDS NİN BİRİMLERE DAĞILIMların toplamı eşit olmalıdır.
</t>
        </r>
      </text>
    </comment>
    <comment ref="D71" authorId="1" shapeId="0">
      <text>
        <r>
          <rPr>
            <sz val="8"/>
            <color indexed="81"/>
            <rFont val="Tahoma"/>
            <family val="2"/>
            <charset val="162"/>
          </rPr>
          <t xml:space="preserve">Ö.Ö.de 3.haftadaki ÜTDS ile 3.haftadaki ÜTDS NİN BİRİMLERE DAĞILIMların toplamı eşit olmalıdır.
</t>
        </r>
      </text>
    </comment>
    <comment ref="E71" authorId="1" shapeId="0">
      <text>
        <r>
          <rPr>
            <sz val="8"/>
            <color indexed="81"/>
            <rFont val="Tahoma"/>
            <family val="2"/>
            <charset val="162"/>
          </rPr>
          <t xml:space="preserve">Ö.Ö.de 4.haftadaki ÜTDS ile 4.haftadaki ÜTDS NİN BİRİMLERE DAĞILIMların toplamı eşit olmalıdır.
</t>
        </r>
      </text>
    </comment>
    <comment ref="F71" authorId="1" shapeId="0">
      <text>
        <r>
          <rPr>
            <sz val="8"/>
            <color indexed="81"/>
            <rFont val="Tahoma"/>
            <family val="2"/>
            <charset val="162"/>
          </rPr>
          <t xml:space="preserve">Ö.Ö.de 5.haftadaki ÜTDS ile 5.haftadaki ÜTDS NİN BİRİMLERE DAĞILIMların toplamı eşit olmalıdır.
</t>
        </r>
      </text>
    </comment>
    <comment ref="H71" authorId="1" shapeId="0">
      <text>
        <r>
          <rPr>
            <sz val="8"/>
            <color indexed="81"/>
            <rFont val="Tahoma"/>
            <family val="2"/>
            <charset val="162"/>
          </rPr>
          <t xml:space="preserve"> İ.Ö.de her iki yerde ÜTDS  (AP42 hücresi  ile AP53 hücresi) eşit olmak zorundadır.
</t>
        </r>
      </text>
    </comment>
    <comment ref="I71" authorId="1" shapeId="0">
      <text>
        <r>
          <rPr>
            <sz val="8"/>
            <color indexed="81"/>
            <rFont val="Tahoma"/>
            <family val="2"/>
            <charset val="162"/>
          </rPr>
          <t xml:space="preserve">İ.Ö.de 1.haftadaki ÜTDS ile 1.haftadaki  ÜTDS NİN BİRİMLERE DAĞILIMlarının toplamı eşit olmalıdır.
</t>
        </r>
      </text>
    </comment>
    <comment ref="J71" authorId="1" shapeId="0">
      <text>
        <r>
          <rPr>
            <sz val="8"/>
            <color indexed="81"/>
            <rFont val="Tahoma"/>
            <family val="2"/>
            <charset val="162"/>
          </rPr>
          <t xml:space="preserve">İ.Ö.de 2.haftadaki ÜTDS ile 2.haftadaki  ÜTDS NİN BİRİMLERE DAĞILIMlarının toplamı eşit olmalıdır.
</t>
        </r>
      </text>
    </comment>
    <comment ref="K71" authorId="1" shapeId="0">
      <text>
        <r>
          <rPr>
            <sz val="8"/>
            <color indexed="81"/>
            <rFont val="Tahoma"/>
            <family val="2"/>
            <charset val="162"/>
          </rPr>
          <t xml:space="preserve">İ.Ö.de 3.haftadaki ÜTDS ile 3.haftadaki ÜTDS NİN BİRİMLERE DAĞILIMların toplamı eşit olmalıdır.
</t>
        </r>
      </text>
    </comment>
    <comment ref="L71" authorId="1" shapeId="0">
      <text>
        <r>
          <rPr>
            <sz val="8"/>
            <color indexed="81"/>
            <rFont val="Tahoma"/>
            <family val="2"/>
            <charset val="162"/>
          </rPr>
          <t xml:space="preserve">İ.Ö.de 4.haftadaki ÜTDS ile 4.haftadaki ÜTDS NİN BİRİMLERE DAĞILIMların toplamı eşit olmalıdır.
</t>
        </r>
      </text>
    </comment>
    <comment ref="M71" authorId="1" shapeId="0">
      <text>
        <r>
          <rPr>
            <sz val="8"/>
            <color indexed="81"/>
            <rFont val="Tahoma"/>
            <family val="2"/>
            <charset val="162"/>
          </rPr>
          <t xml:space="preserve">İ.Ö.de 5.haftadaki ÜTDS ile 5.haftadaki ÜTDS NİN BİRİMLERE DAĞILIMların toplamı eşit olmalıdır.
</t>
        </r>
      </text>
    </comment>
    <comment ref="O71" authorId="1" shapeId="0">
      <text>
        <r>
          <rPr>
            <sz val="8"/>
            <color indexed="81"/>
            <rFont val="Tahoma"/>
            <family val="2"/>
            <charset val="162"/>
          </rPr>
          <t>Ö.Ö.de 1.haftadaki ÜD (I11 hücresi) ile ÜTDS
(V32 hücresi) eşit olmalıdır.</t>
        </r>
      </text>
    </comment>
    <comment ref="P71" authorId="1" shapeId="0">
      <text>
        <r>
          <rPr>
            <sz val="8"/>
            <color indexed="81"/>
            <rFont val="Tahoma"/>
            <family val="2"/>
            <charset val="162"/>
          </rPr>
          <t>Ö.Ö.de 1.hafta için D.F.
(H12 ile X31) iki yerde de eşit olmalıdır.</t>
        </r>
      </text>
    </comment>
    <comment ref="Q71" authorId="1" shapeId="0">
      <text>
        <r>
          <rPr>
            <sz val="8"/>
            <color indexed="81"/>
            <rFont val="Tahoma"/>
            <family val="2"/>
            <charset val="162"/>
          </rPr>
          <t>Ö.Ö.de 2.haftadaki ÜD (Q11 hücresi) ile ÜTDS
(Z32 hücresi) eşit olmalıdır.</t>
        </r>
      </text>
    </comment>
    <comment ref="R71" authorId="1" shapeId="0">
      <text>
        <r>
          <rPr>
            <sz val="8"/>
            <color indexed="81"/>
            <rFont val="Tahoma"/>
            <family val="2"/>
            <charset val="162"/>
          </rPr>
          <t xml:space="preserve">Ö.Ö.de 2.hafta için D.F.
(P12 ile AB31) iki yerde de eşit olmalıdır.
</t>
        </r>
      </text>
    </comment>
    <comment ref="S71" authorId="1" shapeId="0">
      <text>
        <r>
          <rPr>
            <sz val="8"/>
            <color indexed="81"/>
            <rFont val="Tahoma"/>
            <family val="2"/>
            <charset val="162"/>
          </rPr>
          <t xml:space="preserve">Ö.Ö.de 3.haftadaki ÜD (Y11 hücresi) ile ÜTDS
(AD32 hücresi) eşit olmalıdır.
</t>
        </r>
      </text>
    </comment>
    <comment ref="T71" authorId="1" shapeId="0">
      <text>
        <r>
          <rPr>
            <sz val="8"/>
            <color indexed="81"/>
            <rFont val="Tahoma"/>
            <family val="2"/>
            <charset val="162"/>
          </rPr>
          <t xml:space="preserve">Ö.Ö.de 3.hafta için D.F.
(X12 ile AF31) iki yerde de eşit olmalıdır.
</t>
        </r>
      </text>
    </comment>
    <comment ref="U71" authorId="1" shapeId="0">
      <text>
        <r>
          <rPr>
            <sz val="8"/>
            <color indexed="81"/>
            <rFont val="Tahoma"/>
            <family val="2"/>
            <charset val="162"/>
          </rPr>
          <t xml:space="preserve">Ö.Ö.de 4.haftadaki ÜD (AG11 hücresi) ile ÜTDS
(AH32 hücresi) eşit olmalıdır.
</t>
        </r>
      </text>
    </comment>
    <comment ref="V71" authorId="1" shapeId="0">
      <text>
        <r>
          <rPr>
            <sz val="8"/>
            <color indexed="81"/>
            <rFont val="Tahoma"/>
            <family val="2"/>
            <charset val="162"/>
          </rPr>
          <t xml:space="preserve">Ö.Ö.de 4.hafta için D.F.
(AF12 ile AJ31) iki yerde de eşit olmalıdır.
</t>
        </r>
      </text>
    </comment>
    <comment ref="W71" authorId="1" shapeId="0">
      <text>
        <r>
          <rPr>
            <sz val="8"/>
            <color indexed="81"/>
            <rFont val="Tahoma"/>
            <family val="2"/>
            <charset val="162"/>
          </rPr>
          <t xml:space="preserve">Ö.Ö.de 5.haftadaki ÜD (AO11 hücresi) ile ÜTDS
(AL32 hücresi) eşit olmalıdır.
</t>
        </r>
      </text>
    </comment>
    <comment ref="X71" authorId="1" shapeId="0">
      <text>
        <r>
          <rPr>
            <sz val="8"/>
            <color indexed="81"/>
            <rFont val="Tahoma"/>
            <family val="2"/>
            <charset val="162"/>
          </rPr>
          <t xml:space="preserve">Ö.Ö.de 5.hafta için D.F.
(AN12 ile AN31) iki yerde de eşit olmalıdır.
</t>
        </r>
      </text>
    </comment>
    <comment ref="Z71" authorId="1" shapeId="0">
      <text>
        <r>
          <rPr>
            <sz val="8"/>
            <color indexed="81"/>
            <rFont val="Tahoma"/>
            <family val="2"/>
            <charset val="162"/>
          </rPr>
          <t xml:space="preserve">İ.Ö.de 1.haftadaki ÜD (I42 hücresi) ile ÜTDS
(V53 hücresi) eşit olmalıdır.
</t>
        </r>
      </text>
    </comment>
    <comment ref="AA71" authorId="1" shapeId="0">
      <text>
        <r>
          <rPr>
            <sz val="8"/>
            <color indexed="81"/>
            <rFont val="Tahoma"/>
            <family val="2"/>
            <charset val="162"/>
          </rPr>
          <t xml:space="preserve">İ.Ö.de 1.hafta için D.F.
(H43 ile X52) iki yerde de eşit olmalıdır.
</t>
        </r>
      </text>
    </comment>
    <comment ref="AB71" authorId="1" shapeId="0">
      <text>
        <r>
          <rPr>
            <sz val="8"/>
            <color indexed="81"/>
            <rFont val="Tahoma"/>
            <family val="2"/>
            <charset val="162"/>
          </rPr>
          <t xml:space="preserve">İ.Ö.de 2.haftadaki ÜD (Q42 hücresi) ile ÜTDS
(Z53 hücresi) eşit olmalıdır.
</t>
        </r>
      </text>
    </comment>
    <comment ref="AC71" authorId="1" shapeId="0">
      <text>
        <r>
          <rPr>
            <sz val="8"/>
            <color indexed="81"/>
            <rFont val="Tahoma"/>
            <family val="2"/>
            <charset val="162"/>
          </rPr>
          <t xml:space="preserve">İ.Ö.de 2.hafta için D.F.
(P43 ile AB52) iki yerde de eşit olmalıdır.
</t>
        </r>
      </text>
    </comment>
    <comment ref="AD71" authorId="1" shapeId="0">
      <text>
        <r>
          <rPr>
            <sz val="8"/>
            <color indexed="81"/>
            <rFont val="Tahoma"/>
            <family val="2"/>
            <charset val="162"/>
          </rPr>
          <t xml:space="preserve">İ.Ö.de 3.haftadaki ÜD (Y42 hücresi) ile ÜTDS
(AD53 hücresi) eşit olmalıdır.
</t>
        </r>
      </text>
    </comment>
    <comment ref="AE71" authorId="1" shapeId="0">
      <text>
        <r>
          <rPr>
            <sz val="8"/>
            <color indexed="81"/>
            <rFont val="Tahoma"/>
            <family val="2"/>
            <charset val="162"/>
          </rPr>
          <t xml:space="preserve">İ.Ö.de 3.hafta için D.F.
(X43 ile AF52) iki yerde de eşit olmalıdır.
</t>
        </r>
      </text>
    </comment>
    <comment ref="AF71" authorId="1" shapeId="0">
      <text>
        <r>
          <rPr>
            <sz val="8"/>
            <color indexed="81"/>
            <rFont val="Tahoma"/>
            <family val="2"/>
            <charset val="162"/>
          </rPr>
          <t xml:space="preserve">İ.Ö.de 4.haftadaki ÜD (AG42 hücresi) ile ÜTDS
(AH53 hücresi) eşit olmalıdır.
</t>
        </r>
      </text>
    </comment>
    <comment ref="AG71" authorId="1" shapeId="0">
      <text>
        <r>
          <rPr>
            <sz val="8"/>
            <color indexed="81"/>
            <rFont val="Tahoma"/>
            <family val="2"/>
            <charset val="162"/>
          </rPr>
          <t xml:space="preserve">İ.Ö.de 4.hafta için D.F.
(AF43 ile AJ52) iki yerde de eşit olmalıdır.
</t>
        </r>
      </text>
    </comment>
    <comment ref="AH71" authorId="1" shapeId="0">
      <text>
        <r>
          <rPr>
            <sz val="8"/>
            <color indexed="81"/>
            <rFont val="Tahoma"/>
            <family val="2"/>
            <charset val="162"/>
          </rPr>
          <t xml:space="preserve">İ.Ö.de 5.haftadaki ÜD (AO42 hücresi) ile ÜTDS
(AL53 hücresi) eşit olmalıdır.
</t>
        </r>
      </text>
    </comment>
    <comment ref="AI71" authorId="1" shapeId="0">
      <text>
        <r>
          <rPr>
            <sz val="8"/>
            <color indexed="81"/>
            <rFont val="Tahoma"/>
            <family val="2"/>
            <charset val="162"/>
          </rPr>
          <t xml:space="preserve">İ.Ö.de 5.hafta için D.F.
(AN43 ile AN52) iki yerde de eşit olmalıdır.
</t>
        </r>
      </text>
    </comment>
  </commentList>
</comments>
</file>

<file path=xl/sharedStrings.xml><?xml version="1.0" encoding="utf-8"?>
<sst xmlns="http://schemas.openxmlformats.org/spreadsheetml/2006/main" count="545" uniqueCount="188">
  <si>
    <t>T</t>
  </si>
  <si>
    <t>P</t>
  </si>
  <si>
    <t>S</t>
  </si>
  <si>
    <t>Ç</t>
  </si>
  <si>
    <t>C</t>
  </si>
  <si>
    <t>Ct</t>
  </si>
  <si>
    <t>1.HAFTA</t>
  </si>
  <si>
    <t>2.HAFTA</t>
  </si>
  <si>
    <t>3.HAFTA</t>
  </si>
  <si>
    <t>4.HAFTA</t>
  </si>
  <si>
    <t>5.HAFTA</t>
  </si>
  <si>
    <t>H.D.S</t>
  </si>
  <si>
    <t>Teo.</t>
  </si>
  <si>
    <t>D.F.</t>
  </si>
  <si>
    <t>Dersin Adı</t>
  </si>
  <si>
    <t>Fak/Ens.</t>
  </si>
  <si>
    <t>M.Y.O</t>
  </si>
  <si>
    <t>No</t>
  </si>
  <si>
    <t>Te</t>
  </si>
  <si>
    <t>DF</t>
  </si>
  <si>
    <t>TOPLAM</t>
  </si>
  <si>
    <t xml:space="preserve">Adı ve Soyadı  </t>
  </si>
  <si>
    <t xml:space="preserve">İdari Görevi              </t>
  </si>
  <si>
    <t>ÖĞR. ELEMANININ</t>
  </si>
  <si>
    <t>İmzası</t>
  </si>
  <si>
    <t>Adı ve Soyadı</t>
  </si>
  <si>
    <t xml:space="preserve">Zorunlu Ders Yükü (DY)                </t>
  </si>
  <si>
    <t>Bölümü</t>
  </si>
  <si>
    <t>Ait Olduğu Ay</t>
  </si>
  <si>
    <t>FORMUN</t>
  </si>
  <si>
    <t>Döneminin Başlama ve Bitiş Tarihi</t>
  </si>
  <si>
    <t>Ö.ÖĞRETİM</t>
  </si>
  <si>
    <t>ÜTDS NIN BİRİMLERE DAĞILIMI</t>
  </si>
  <si>
    <t>BÖLÜM BŞK. NIN</t>
  </si>
  <si>
    <t>Görevi</t>
  </si>
  <si>
    <t>DY</t>
  </si>
  <si>
    <t>İ.Ö. DE</t>
  </si>
  <si>
    <t>SAAT EK DERS YAPILMIŞTIR.</t>
  </si>
  <si>
    <t>DÖNEMİNDE, TOPLAM OLARAK, Ö.Ö. DE</t>
  </si>
  <si>
    <t xml:space="preserve">SAAT EK DERS; </t>
  </si>
  <si>
    <t>ARASINAV YAPILMIŞTIR.</t>
  </si>
  <si>
    <t>BİRİMİMİZDE Ö.Ö. DE</t>
  </si>
  <si>
    <t>ÖĞR. E.NIN</t>
  </si>
  <si>
    <t>BİRİM YETKİLİSİNİN</t>
  </si>
  <si>
    <t>BİRİMİN ADI</t>
  </si>
  <si>
    <t>ÜD</t>
  </si>
  <si>
    <t>ÜT DS</t>
  </si>
  <si>
    <t>EK2</t>
  </si>
  <si>
    <t>İ.ÖĞRETİM</t>
  </si>
  <si>
    <t>FEN BİLİMLERİ ENSTİTÜSÜ</t>
  </si>
  <si>
    <t>FEN-EDEBİYAT FAKÜLTESİ</t>
  </si>
  <si>
    <t>ATATÜRK ÜNİVERSİTESİ</t>
  </si>
  <si>
    <t>AYLIK ÜCRET FORMU</t>
  </si>
  <si>
    <t>SOSYAL BİLİMLER ENSTİTÜSÜ</t>
  </si>
  <si>
    <t>ATATÜRK İLK. VE İNK. TAR. ENST.</t>
  </si>
  <si>
    <t>Kod</t>
  </si>
  <si>
    <t>ZİRAAT FAKÜLTESİ</t>
  </si>
  <si>
    <t>MÜHENDİSLİK FAKÜLTESİ</t>
  </si>
  <si>
    <t>KAZIM KARABEKİR EĞT. FAK.</t>
  </si>
  <si>
    <t>BAYBURT EĞİTİM FAKÜLTESİ</t>
  </si>
  <si>
    <t>BAYBURT MESLEK YÜKSEKOKULU</t>
  </si>
  <si>
    <t>BEDEN EĞT. VE SPOR Y.OKULU</t>
  </si>
  <si>
    <t>HAFTADA</t>
  </si>
  <si>
    <t xml:space="preserve">Ara Sınav </t>
  </si>
  <si>
    <t>H</t>
  </si>
  <si>
    <t>Ö.S</t>
  </si>
  <si>
    <t>TERCAN MESLEK Y.OKULU</t>
  </si>
  <si>
    <t>SAĞLIK BİLİMLERİ ENSTİTÜSÜ</t>
  </si>
  <si>
    <t>VETERİNER FAKÜLTESİ</t>
  </si>
  <si>
    <t>ÜCRETE TABİ DERS SAYISI(ÜTDS)</t>
  </si>
  <si>
    <t>Yrd.Doç.Dr. F.Osman PEKEL</t>
  </si>
  <si>
    <t>Dekan Yrd.</t>
  </si>
  <si>
    <t>İLKÖĞRETİM BÖLÜMÜ</t>
  </si>
  <si>
    <t xml:space="preserve">Yrd.Doç.Dr. Esen TAŞĞIN </t>
  </si>
  <si>
    <t>BEF</t>
  </si>
  <si>
    <t>Atatürk İlk.ve İnk.Tar.</t>
  </si>
  <si>
    <t>Bayburt Eğit.</t>
  </si>
  <si>
    <t>Veterinerlik</t>
  </si>
  <si>
    <t>Eğitim Fak.</t>
  </si>
  <si>
    <t>Hınıs Mes.Yük.Ok.</t>
  </si>
  <si>
    <t>Okt. Yurdal KOÇAK</t>
  </si>
  <si>
    <t>Öğretim Elemanı</t>
  </si>
  <si>
    <t>26.09.2006/31.10.2006</t>
  </si>
  <si>
    <t>Eğitim Fakültesi</t>
  </si>
  <si>
    <t>Ziraat Fak.</t>
  </si>
  <si>
    <t>Sağ.Hiz.M.Y.Ok</t>
  </si>
  <si>
    <t>Hınıs M.Y.O.</t>
  </si>
  <si>
    <t>BAYBURT ÜNİVERSİTESİ</t>
  </si>
  <si>
    <t>EK 1</t>
  </si>
  <si>
    <t>İdari Görevi</t>
  </si>
  <si>
    <t>Kurum Sicil No</t>
  </si>
  <si>
    <t>Zorunlu Ders Yükü</t>
  </si>
  <si>
    <t>Teorik Dersler</t>
  </si>
  <si>
    <t>Diğer Faaliyetler</t>
  </si>
  <si>
    <t>S.No</t>
  </si>
  <si>
    <t>H.Sa.</t>
  </si>
  <si>
    <t>Fak./Enst./MYO</t>
  </si>
  <si>
    <t>ÖRGÜN ÖĞRETİM</t>
  </si>
  <si>
    <t>I</t>
  </si>
  <si>
    <t>II</t>
  </si>
  <si>
    <t>III</t>
  </si>
  <si>
    <t>IV</t>
  </si>
  <si>
    <t>V</t>
  </si>
  <si>
    <t>VI</t>
  </si>
  <si>
    <t>VII</t>
  </si>
  <si>
    <t>VIII</t>
  </si>
  <si>
    <t>IX</t>
  </si>
  <si>
    <t>X</t>
  </si>
  <si>
    <t>XI</t>
  </si>
  <si>
    <t>XII</t>
  </si>
  <si>
    <t>XIII</t>
  </si>
  <si>
    <t>XIV</t>
  </si>
  <si>
    <t>İKİNCİ ÖĞRETİM</t>
  </si>
  <si>
    <t>XV</t>
  </si>
  <si>
    <t>XVI</t>
  </si>
  <si>
    <t>XVII</t>
  </si>
  <si>
    <t>XVIII</t>
  </si>
  <si>
    <t>XIX</t>
  </si>
  <si>
    <t>TOPLAM (Ö.Ö)</t>
  </si>
  <si>
    <t>TOPLAM (İ.Ö)</t>
  </si>
  <si>
    <t>TEORİK DERSLERİN PROGRAMI</t>
  </si>
  <si>
    <t>DİĞER FAALİYETLERİN PROGRAMI</t>
  </si>
  <si>
    <t>P.TESİ</t>
  </si>
  <si>
    <t>SALI</t>
  </si>
  <si>
    <t>ÇARŞ.</t>
  </si>
  <si>
    <t>PERŞ.</t>
  </si>
  <si>
    <t>CUMA</t>
  </si>
  <si>
    <t>C.TESİ</t>
  </si>
  <si>
    <t>Ö.Ö</t>
  </si>
  <si>
    <t>İ.Ö</t>
  </si>
  <si>
    <t>08.00-09.00</t>
  </si>
  <si>
    <t>09.00-10.00</t>
  </si>
  <si>
    <t>10.00-11.00</t>
  </si>
  <si>
    <t>11.00-12.00</t>
  </si>
  <si>
    <t>12.00-13.00</t>
  </si>
  <si>
    <t>13.00-14.00</t>
  </si>
  <si>
    <t>14.00-15.00</t>
  </si>
  <si>
    <t>15.00-16.00</t>
  </si>
  <si>
    <t>16.00-17.00</t>
  </si>
  <si>
    <t>İKİNCİ ÖĞRT.</t>
  </si>
  <si>
    <t>17.00-18.00</t>
  </si>
  <si>
    <t>18.00-19.00</t>
  </si>
  <si>
    <t>19.00-20.00</t>
  </si>
  <si>
    <t>20.00-21.00</t>
  </si>
  <si>
    <t>21.00-22.00</t>
  </si>
  <si>
    <t>22.00-23.00</t>
  </si>
  <si>
    <t>TEO.</t>
  </si>
  <si>
    <t>D.FA.</t>
  </si>
  <si>
    <t>GENEL TOPLAM</t>
  </si>
  <si>
    <t>Yukarıdaki Bilgilerin doğru olduğunu kabul ediyorum.</t>
  </si>
  <si>
    <t>Yukarıdaki bilgilerin doğruluğunu onaylıyorum.</t>
  </si>
  <si>
    <t>Ö. Elemanının</t>
  </si>
  <si>
    <t>Düzenleme Tarihi</t>
  </si>
  <si>
    <t>Bölüm Bşk. nın</t>
  </si>
  <si>
    <t>Onay Tarihi</t>
  </si>
  <si>
    <t>ÖĞRETİM ELEMANININ</t>
  </si>
  <si>
    <t>DERSİN ADI</t>
  </si>
  <si>
    <t>SINAVA GİREN ÖĞRENCİ SAYISI</t>
  </si>
  <si>
    <t>ÜCRETE ESAS BİRİM SAYI</t>
  </si>
  <si>
    <t>SINAV TARİHİ</t>
  </si>
  <si>
    <t>ÖRGÜN ÖĞRETİMDEKİ ÜCRETE ESAS BİRİM SAYI</t>
  </si>
  <si>
    <t>;</t>
  </si>
  <si>
    <t>İKİNCİ ÖĞRETİMDEKİ ÜCRETE ESAS BİRİM SAYI</t>
  </si>
  <si>
    <t>OLMUŞTUR.</t>
  </si>
  <si>
    <t>İKTİSADİ VE İDARİ BİLİMLER FAKÜLTESİ</t>
  </si>
  <si>
    <t>SAĞ.HİZMETLERİ MESLEK YÜKSEKOKULU</t>
  </si>
  <si>
    <t>SINAV ÜCRETİ BİLDİRİM FORMU</t>
  </si>
  <si>
    <t>SINAVIN</t>
  </si>
  <si>
    <t>Öğretim Yılı</t>
  </si>
  <si>
    <r>
      <t xml:space="preserve">Adı ve Soyadı </t>
    </r>
    <r>
      <rPr>
        <sz val="10"/>
        <rFont val="Arial Tur"/>
        <charset val="162"/>
      </rPr>
      <t>(Ünvan ile)</t>
    </r>
  </si>
  <si>
    <t>Yarıyılı</t>
  </si>
  <si>
    <t>GÜZ</t>
  </si>
  <si>
    <t>BAHAR</t>
  </si>
  <si>
    <t>SIRA NO</t>
  </si>
  <si>
    <t>ÖĞRETİM YILI</t>
  </si>
  <si>
    <t>YARIYILINDA YAPILAN DÖNEM SINAVLARINDA</t>
  </si>
  <si>
    <t>TARİH</t>
  </si>
  <si>
    <t>BÖLÜM BŞK.NIN</t>
  </si>
  <si>
    <t xml:space="preserve"> ÖĞRETİM ELEMANLARI HAFTALIK DERS YÜKÜ FORMU</t>
  </si>
  <si>
    <t>EK-2</t>
  </si>
  <si>
    <t>KKEF</t>
  </si>
  <si>
    <t>SBS</t>
  </si>
  <si>
    <t>EDEBİYAT FAKÜLTESİ</t>
  </si>
  <si>
    <t xml:space="preserve">İlköğretim </t>
  </si>
  <si>
    <t>İLAHİYAT FAKÜLTESİ</t>
  </si>
  <si>
    <t>2012-2013</t>
  </si>
  <si>
    <t>2012-2013 EĞİTİM-ÖĞRETİM YILI BAHAR YARIYILI</t>
  </si>
  <si>
    <t>BAYBURT ÜNİVERSİTESİ İKTİSADİ VE İDARİ BİLİMLER FAKÜLTESİ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</si>
</sst>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mmmm\ yy;@"/>
  </numFmts>
  <fonts count="50" x14ac:knownFonts="1">
    <font>
      <sz val="10"/>
      <name val="Arial Tur"/>
      <charset val="162"/>
    </font>
    <font>
      <sz val="10"/>
      <name val="Arial Tur"/>
      <charset val="162"/>
    </font>
    <font>
      <sz val="8"/>
      <name val="Arial Tur"/>
      <charset val="162"/>
    </font>
    <font>
      <b/>
      <sz val="8"/>
      <name val="Arial Tur"/>
      <charset val="162"/>
    </font>
    <font>
      <b/>
      <sz val="10"/>
      <name val="Arial Tur"/>
      <charset val="162"/>
    </font>
    <font>
      <b/>
      <i/>
      <sz val="8"/>
      <name val="Arial Tur"/>
      <charset val="162"/>
    </font>
    <font>
      <b/>
      <sz val="9"/>
      <name val="Arial Tur"/>
      <charset val="162"/>
    </font>
    <font>
      <b/>
      <sz val="8"/>
      <name val="Arial Tur"/>
      <family val="2"/>
      <charset val="162"/>
    </font>
    <font>
      <i/>
      <sz val="10"/>
      <name val="Arial Tur"/>
      <family val="2"/>
      <charset val="162"/>
    </font>
    <font>
      <b/>
      <sz val="10"/>
      <name val="Arial Tur"/>
      <family val="2"/>
      <charset val="162"/>
    </font>
    <font>
      <sz val="8"/>
      <name val="Arial Tur"/>
      <family val="2"/>
      <charset val="162"/>
    </font>
    <font>
      <sz val="10"/>
      <name val="Arial Tur"/>
      <family val="2"/>
      <charset val="162"/>
    </font>
    <font>
      <b/>
      <sz val="9"/>
      <name val="Arial Tur"/>
      <family val="2"/>
      <charset val="162"/>
    </font>
    <font>
      <sz val="8"/>
      <color indexed="81"/>
      <name val="Tahoma"/>
      <family val="2"/>
      <charset val="162"/>
    </font>
    <font>
      <b/>
      <sz val="8"/>
      <color indexed="81"/>
      <name val="Tahoma"/>
      <family val="2"/>
      <charset val="162"/>
    </font>
    <font>
      <b/>
      <i/>
      <sz val="8"/>
      <color indexed="81"/>
      <name val="Tahoma"/>
      <family val="2"/>
      <charset val="162"/>
    </font>
    <font>
      <sz val="10"/>
      <color indexed="9"/>
      <name val="Arial Tur"/>
      <charset val="162"/>
    </font>
    <font>
      <sz val="9"/>
      <name val="Arial Tur"/>
      <family val="2"/>
      <charset val="162"/>
    </font>
    <font>
      <sz val="10"/>
      <color indexed="8"/>
      <name val="Arial Tur"/>
      <charset val="162"/>
    </font>
    <font>
      <b/>
      <sz val="7"/>
      <name val="Arial Tur"/>
      <charset val="162"/>
    </font>
    <font>
      <sz val="8"/>
      <color indexed="53"/>
      <name val="Arial Tur"/>
      <charset val="162"/>
    </font>
    <font>
      <sz val="8"/>
      <color indexed="10"/>
      <name val="Arial Tur"/>
      <charset val="162"/>
    </font>
    <font>
      <sz val="8"/>
      <color indexed="10"/>
      <name val="Tahoma"/>
      <family val="2"/>
      <charset val="162"/>
    </font>
    <font>
      <sz val="9"/>
      <color indexed="9"/>
      <name val="Arial Tur"/>
      <charset val="162"/>
    </font>
    <font>
      <sz val="8"/>
      <color indexed="45"/>
      <name val="Tahoma"/>
      <family val="2"/>
      <charset val="162"/>
    </font>
    <font>
      <b/>
      <sz val="8"/>
      <color indexed="10"/>
      <name val="Arial Tur"/>
      <charset val="162"/>
    </font>
    <font>
      <b/>
      <sz val="12"/>
      <color indexed="81"/>
      <name val="Tahoma"/>
      <family val="2"/>
      <charset val="162"/>
    </font>
    <font>
      <b/>
      <sz val="7"/>
      <color indexed="10"/>
      <name val="Arial Tur"/>
      <charset val="162"/>
    </font>
    <font>
      <b/>
      <sz val="10"/>
      <name val="Arial"/>
      <family val="2"/>
      <charset val="162"/>
    </font>
    <font>
      <sz val="10"/>
      <name val="Arial"/>
      <family val="2"/>
      <charset val="162"/>
    </font>
    <font>
      <sz val="10"/>
      <name val="Arial"/>
      <family val="2"/>
      <charset val="162"/>
    </font>
    <font>
      <b/>
      <sz val="8"/>
      <name val="Arial"/>
      <family val="2"/>
      <charset val="162"/>
    </font>
    <font>
      <sz val="8"/>
      <name val="Arial"/>
      <family val="2"/>
      <charset val="162"/>
    </font>
    <font>
      <b/>
      <sz val="9"/>
      <name val="Arial"/>
      <family val="2"/>
      <charset val="162"/>
    </font>
    <font>
      <b/>
      <sz val="8"/>
      <name val="Arial"/>
      <family val="2"/>
    </font>
    <font>
      <sz val="8"/>
      <name val="Arial"/>
      <family val="2"/>
    </font>
    <font>
      <sz val="7"/>
      <name val="Arial"/>
      <family val="2"/>
    </font>
    <font>
      <sz val="8"/>
      <name val="Arial"/>
      <family val="2"/>
      <charset val="162"/>
    </font>
    <font>
      <sz val="7"/>
      <name val="Arial Tur"/>
      <charset val="162"/>
    </font>
    <font>
      <sz val="8"/>
      <color indexed="9"/>
      <name val="Arial Tur"/>
      <charset val="162"/>
    </font>
    <font>
      <sz val="9"/>
      <name val="Arial Tur"/>
      <charset val="162"/>
    </font>
    <font>
      <sz val="10"/>
      <name val="Arial Tur"/>
      <charset val="162"/>
    </font>
    <font>
      <b/>
      <sz val="8"/>
      <color indexed="9"/>
      <name val="Arial Tur"/>
      <charset val="162"/>
    </font>
    <font>
      <b/>
      <sz val="7"/>
      <color indexed="9"/>
      <name val="Arial Tur"/>
      <charset val="162"/>
    </font>
    <font>
      <b/>
      <sz val="6"/>
      <name val="Arial Tur"/>
      <charset val="162"/>
    </font>
    <font>
      <b/>
      <sz val="11"/>
      <name val="Arial Tur"/>
      <charset val="162"/>
    </font>
    <font>
      <b/>
      <sz val="12"/>
      <name val="Arial Tur"/>
      <charset val="162"/>
    </font>
    <font>
      <sz val="9"/>
      <name val="Arial"/>
      <family val="2"/>
      <charset val="162"/>
    </font>
    <font>
      <b/>
      <sz val="8"/>
      <color indexed="10"/>
      <name val="Tahoma"/>
      <family val="2"/>
      <charset val="162"/>
    </font>
    <font>
      <b/>
      <sz val="12"/>
      <name val="Times New Roman"/>
      <family val="1"/>
      <charset val="16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8"/>
        <bgColor indexed="64"/>
      </patternFill>
    </fill>
    <fill>
      <patternFill patternType="solid">
        <fgColor indexed="47"/>
        <bgColor indexed="64"/>
      </patternFill>
    </fill>
    <fill>
      <patternFill patternType="solid">
        <fgColor indexed="40"/>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bottom style="medium">
        <color indexed="64"/>
      </bottom>
      <diagonal/>
    </border>
    <border>
      <left style="medium">
        <color indexed="64"/>
      </left>
      <right/>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ck">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ck">
        <color indexed="64"/>
      </bottom>
      <diagonal/>
    </border>
    <border>
      <left/>
      <right style="thick">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ck">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style="thin">
        <color indexed="64"/>
      </right>
      <top/>
      <bottom style="thick">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style="thick">
        <color indexed="64"/>
      </left>
      <right/>
      <top/>
      <bottom style="medium">
        <color indexed="64"/>
      </bottom>
      <diagonal/>
    </border>
    <border>
      <left style="thick">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2">
    <xf numFmtId="0" fontId="0" fillId="0" borderId="0"/>
    <xf numFmtId="0" fontId="29" fillId="0" borderId="0"/>
  </cellStyleXfs>
  <cellXfs count="905">
    <xf numFmtId="0" fontId="0" fillId="0" borderId="0" xfId="0"/>
    <xf numFmtId="0" fontId="4" fillId="0" borderId="0" xfId="0" applyFont="1" applyAlignment="1">
      <alignment horizontal="center"/>
    </xf>
    <xf numFmtId="0" fontId="0" fillId="0" borderId="0" xfId="0" applyBorder="1"/>
    <xf numFmtId="0" fontId="1" fillId="0" borderId="0" xfId="0" applyFont="1"/>
    <xf numFmtId="0" fontId="4" fillId="0" borderId="0" xfId="0" applyFont="1" applyAlignment="1">
      <alignment horizontal="left"/>
    </xf>
    <xf numFmtId="0" fontId="0" fillId="0" borderId="0" xfId="0" applyBorder="1" applyAlignment="1"/>
    <xf numFmtId="0" fontId="3" fillId="0" borderId="0" xfId="0" applyFont="1" applyBorder="1" applyAlignment="1"/>
    <xf numFmtId="0" fontId="4" fillId="0" borderId="0" xfId="0" applyFont="1" applyBorder="1" applyAlignment="1"/>
    <xf numFmtId="0" fontId="0" fillId="0" borderId="0" xfId="0" applyBorder="1" applyAlignment="1" applyProtection="1">
      <protection locked="0"/>
    </xf>
    <xf numFmtId="0" fontId="6" fillId="0" borderId="0" xfId="0" applyFont="1" applyAlignment="1">
      <alignment horizontal="center"/>
    </xf>
    <xf numFmtId="0" fontId="8" fillId="0" borderId="0" xfId="0" applyFont="1"/>
    <xf numFmtId="0" fontId="0" fillId="0" borderId="0" xfId="0" applyAlignment="1"/>
    <xf numFmtId="0" fontId="2" fillId="0" borderId="0" xfId="0" applyFont="1"/>
    <xf numFmtId="0" fontId="10" fillId="0" borderId="0" xfId="0" applyFont="1" applyAlignment="1"/>
    <xf numFmtId="0" fontId="9" fillId="0" borderId="0" xfId="0" applyFont="1" applyAlignment="1"/>
    <xf numFmtId="0" fontId="3" fillId="0" borderId="0" xfId="0" applyFont="1" applyBorder="1" applyAlignment="1" applyProtection="1">
      <alignment vertical="center"/>
      <protection locked="0"/>
    </xf>
    <xf numFmtId="0" fontId="3" fillId="0" borderId="0" xfId="0" applyFont="1" applyBorder="1" applyAlignment="1" applyProtection="1">
      <alignment vertical="justify" textRotation="90"/>
      <protection locked="0"/>
    </xf>
    <xf numFmtId="0" fontId="3" fillId="0" borderId="0" xfId="0" applyFont="1" applyBorder="1" applyAlignment="1">
      <alignment vertical="top"/>
    </xf>
    <xf numFmtId="0" fontId="3" fillId="0" borderId="0" xfId="0" applyFont="1" applyBorder="1" applyAlignment="1" applyProtection="1">
      <alignment vertical="center" textRotation="90"/>
      <protection locked="0"/>
    </xf>
    <xf numFmtId="0" fontId="2" fillId="0" borderId="0" xfId="0" applyFont="1" applyBorder="1" applyAlignment="1" applyProtection="1">
      <protection locked="0"/>
    </xf>
    <xf numFmtId="0" fontId="4" fillId="0" borderId="0" xfId="0" applyFont="1" applyAlignment="1"/>
    <xf numFmtId="0" fontId="3" fillId="0" borderId="0" xfId="0" applyFont="1" applyBorder="1" applyAlignment="1" applyProtection="1">
      <alignment horizontal="left" vertical="justify"/>
      <protection locked="0"/>
    </xf>
    <xf numFmtId="0" fontId="1" fillId="0" borderId="0" xfId="0" applyFont="1" applyAlignment="1">
      <alignment horizontal="center"/>
    </xf>
    <xf numFmtId="0" fontId="3" fillId="0" borderId="1" xfId="0" applyFont="1" applyBorder="1"/>
    <xf numFmtId="0" fontId="3" fillId="0" borderId="1" xfId="0" applyFont="1" applyBorder="1" applyAlignment="1">
      <alignment horizontal="center"/>
    </xf>
    <xf numFmtId="0" fontId="2" fillId="0" borderId="0" xfId="0" applyFont="1" applyAlignment="1" applyProtection="1">
      <alignment vertical="justify"/>
      <protection locked="0"/>
    </xf>
    <xf numFmtId="0" fontId="0" fillId="0" borderId="0" xfId="0" applyAlignment="1" applyProtection="1">
      <protection hidden="1"/>
    </xf>
    <xf numFmtId="0" fontId="1" fillId="0" borderId="0" xfId="0" applyFont="1" applyAlignment="1" applyProtection="1">
      <alignment vertical="justify"/>
      <protection hidden="1"/>
    </xf>
    <xf numFmtId="0" fontId="2" fillId="0" borderId="0" xfId="0" applyFont="1" applyAlignment="1" applyProtection="1">
      <protection locked="0"/>
    </xf>
    <xf numFmtId="0" fontId="11" fillId="0" borderId="0" xfId="0" applyFont="1" applyAlignment="1"/>
    <xf numFmtId="0" fontId="11" fillId="0" borderId="0" xfId="0" applyFont="1" applyBorder="1" applyAlignment="1"/>
    <xf numFmtId="0" fontId="1" fillId="0" borderId="0" xfId="0" applyFont="1" applyBorder="1" applyAlignment="1"/>
    <xf numFmtId="0" fontId="16" fillId="0" borderId="0" xfId="0" applyFont="1"/>
    <xf numFmtId="0" fontId="6" fillId="0" borderId="0" xfId="0" applyFont="1" applyAlignment="1" applyProtection="1">
      <alignment horizontal="center"/>
      <protection locked="0"/>
    </xf>
    <xf numFmtId="0" fontId="2" fillId="0" borderId="0" xfId="0" applyFont="1" applyBorder="1" applyAlignment="1" applyProtection="1">
      <alignment horizontal="left" vertical="center"/>
      <protection locked="0"/>
    </xf>
    <xf numFmtId="49" fontId="2" fillId="0" borderId="0" xfId="0" applyNumberFormat="1" applyFont="1" applyBorder="1" applyAlignment="1" applyProtection="1">
      <alignment horizontal="center"/>
      <protection locked="0"/>
    </xf>
    <xf numFmtId="0" fontId="0" fillId="2" borderId="1" xfId="0" applyFill="1" applyBorder="1" applyProtection="1">
      <protection hidden="1"/>
    </xf>
    <xf numFmtId="0" fontId="18" fillId="0" borderId="0" xfId="0" applyFont="1" applyBorder="1" applyAlignment="1"/>
    <xf numFmtId="0" fontId="18" fillId="0" borderId="0" xfId="0" applyFont="1"/>
    <xf numFmtId="0" fontId="16" fillId="0" borderId="0" xfId="0" applyFont="1" applyProtection="1">
      <protection hidden="1"/>
    </xf>
    <xf numFmtId="0" fontId="3" fillId="3" borderId="2" xfId="0" applyFont="1" applyFill="1" applyBorder="1" applyAlignment="1">
      <alignment horizontal="center"/>
    </xf>
    <xf numFmtId="0" fontId="3" fillId="3" borderId="3"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0" fillId="3" borderId="0" xfId="0" applyFill="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3" fillId="3" borderId="6" xfId="0" applyFont="1" applyFill="1" applyBorder="1"/>
    <xf numFmtId="0" fontId="3" fillId="3" borderId="9" xfId="0" applyFont="1" applyFill="1" applyBorder="1" applyAlignment="1">
      <alignment horizontal="center"/>
    </xf>
    <xf numFmtId="0" fontId="3" fillId="3" borderId="10" xfId="0" applyFont="1" applyFill="1" applyBorder="1" applyAlignment="1">
      <alignment horizontal="center"/>
    </xf>
    <xf numFmtId="0" fontId="2" fillId="3" borderId="0" xfId="0" applyFont="1" applyFill="1" applyBorder="1" applyAlignment="1"/>
    <xf numFmtId="0" fontId="3" fillId="3" borderId="11" xfId="0" applyFont="1" applyFill="1" applyBorder="1"/>
    <xf numFmtId="0" fontId="2" fillId="3" borderId="12" xfId="0" applyFont="1" applyFill="1" applyBorder="1" applyProtection="1">
      <protection locked="0"/>
    </xf>
    <xf numFmtId="0" fontId="2" fillId="3" borderId="13" xfId="0" applyFont="1" applyFill="1" applyBorder="1" applyProtection="1">
      <protection locked="0"/>
    </xf>
    <xf numFmtId="0" fontId="2" fillId="3" borderId="14" xfId="0" applyFont="1" applyFill="1" applyBorder="1" applyProtection="1">
      <protection locked="0"/>
    </xf>
    <xf numFmtId="0" fontId="2" fillId="3" borderId="12" xfId="0" applyFont="1" applyFill="1" applyBorder="1" applyProtection="1">
      <protection hidden="1"/>
    </xf>
    <xf numFmtId="0" fontId="3" fillId="3" borderId="5" xfId="0" applyFont="1" applyFill="1" applyBorder="1"/>
    <xf numFmtId="0" fontId="2" fillId="3" borderId="6" xfId="0" applyFont="1" applyFill="1" applyBorder="1" applyProtection="1">
      <protection locked="0"/>
    </xf>
    <xf numFmtId="0" fontId="2" fillId="3" borderId="7" xfId="0" applyFont="1" applyFill="1" applyBorder="1" applyProtection="1">
      <protection locked="0"/>
    </xf>
    <xf numFmtId="0" fontId="2" fillId="3" borderId="8" xfId="0" applyFont="1" applyFill="1" applyBorder="1" applyProtection="1">
      <protection locked="0"/>
    </xf>
    <xf numFmtId="0" fontId="2" fillId="3" borderId="6" xfId="0" applyFont="1" applyFill="1" applyBorder="1" applyProtection="1">
      <protection hidden="1"/>
    </xf>
    <xf numFmtId="0" fontId="3" fillId="3" borderId="0" xfId="0" applyFont="1" applyFill="1" applyBorder="1" applyAlignment="1"/>
    <xf numFmtId="0" fontId="3" fillId="3" borderId="15" xfId="0" applyFont="1" applyFill="1" applyBorder="1" applyAlignment="1"/>
    <xf numFmtId="0" fontId="3" fillId="3" borderId="16" xfId="0" applyFont="1" applyFill="1" applyBorder="1"/>
    <xf numFmtId="0" fontId="2" fillId="3" borderId="13" xfId="0" applyFont="1" applyFill="1" applyBorder="1"/>
    <xf numFmtId="0" fontId="0" fillId="3" borderId="0" xfId="0" applyFill="1" applyBorder="1"/>
    <xf numFmtId="0" fontId="2" fillId="3" borderId="1" xfId="0" applyFont="1" applyFill="1" applyBorder="1"/>
    <xf numFmtId="0" fontId="2" fillId="3" borderId="17" xfId="0" applyFont="1" applyFill="1" applyBorder="1"/>
    <xf numFmtId="0" fontId="0" fillId="3" borderId="0" xfId="0" applyFill="1" applyBorder="1" applyAlignment="1"/>
    <xf numFmtId="0" fontId="0" fillId="3" borderId="18" xfId="0" applyFill="1" applyBorder="1" applyAlignment="1"/>
    <xf numFmtId="0" fontId="0" fillId="3" borderId="19" xfId="0" applyFill="1" applyBorder="1"/>
    <xf numFmtId="0" fontId="0" fillId="3" borderId="19" xfId="0" applyFill="1" applyBorder="1" applyAlignment="1">
      <alignment shrinkToFit="1"/>
    </xf>
    <xf numFmtId="0" fontId="4" fillId="3" borderId="0" xfId="0" applyFont="1" applyFill="1" applyAlignment="1">
      <alignment horizontal="left"/>
    </xf>
    <xf numFmtId="0" fontId="1" fillId="3" borderId="0" xfId="0" applyFont="1" applyFill="1"/>
    <xf numFmtId="0" fontId="2" fillId="3" borderId="0" xfId="0" applyFont="1" applyFill="1" applyAlignment="1">
      <alignment horizontal="center"/>
    </xf>
    <xf numFmtId="0" fontId="1" fillId="3" borderId="0" xfId="0" applyFont="1" applyFill="1" applyAlignment="1">
      <alignment horizontal="center"/>
    </xf>
    <xf numFmtId="0" fontId="0" fillId="3" borderId="2" xfId="0" applyFill="1" applyBorder="1" applyProtection="1">
      <protection hidden="1"/>
    </xf>
    <xf numFmtId="0" fontId="2" fillId="3" borderId="20" xfId="0" applyFont="1" applyFill="1" applyBorder="1" applyProtection="1">
      <protection hidden="1"/>
    </xf>
    <xf numFmtId="0" fontId="2" fillId="3" borderId="21" xfId="0" applyFont="1" applyFill="1" applyBorder="1" applyProtection="1">
      <protection hidden="1"/>
    </xf>
    <xf numFmtId="0" fontId="2" fillId="3" borderId="17" xfId="0" applyFont="1" applyFill="1" applyBorder="1" applyProtection="1">
      <protection hidden="1"/>
    </xf>
    <xf numFmtId="0" fontId="2" fillId="3" borderId="22" xfId="0" applyFont="1" applyFill="1" applyBorder="1" applyProtection="1">
      <protection hidden="1"/>
    </xf>
    <xf numFmtId="0" fontId="3" fillId="3" borderId="21" xfId="0" applyFont="1" applyFill="1" applyBorder="1" applyProtection="1">
      <protection hidden="1"/>
    </xf>
    <xf numFmtId="0" fontId="3" fillId="3" borderId="20" xfId="0" applyFont="1" applyFill="1" applyBorder="1" applyProtection="1">
      <protection hidden="1"/>
    </xf>
    <xf numFmtId="0" fontId="2" fillId="3" borderId="23" xfId="0" applyFont="1" applyFill="1" applyBorder="1" applyAlignment="1"/>
    <xf numFmtId="0" fontId="3" fillId="3" borderId="24" xfId="0" applyFont="1" applyFill="1" applyBorder="1"/>
    <xf numFmtId="0" fontId="2" fillId="3" borderId="25" xfId="0" applyFont="1" applyFill="1" applyBorder="1" applyAlignment="1" applyProtection="1">
      <protection locked="0"/>
    </xf>
    <xf numFmtId="0" fontId="2" fillId="3" borderId="26" xfId="0" applyFont="1" applyFill="1" applyBorder="1" applyProtection="1">
      <protection locked="0"/>
    </xf>
    <xf numFmtId="0" fontId="2" fillId="3" borderId="25" xfId="0" applyFont="1" applyFill="1" applyBorder="1" applyProtection="1">
      <protection hidden="1"/>
    </xf>
    <xf numFmtId="0" fontId="3" fillId="3" borderId="27" xfId="0" applyFont="1" applyFill="1" applyBorder="1"/>
    <xf numFmtId="0" fontId="0" fillId="3" borderId="28" xfId="0" applyFill="1" applyBorder="1"/>
    <xf numFmtId="0" fontId="3" fillId="3" borderId="29" xfId="0" applyFont="1" applyFill="1" applyBorder="1"/>
    <xf numFmtId="0" fontId="4" fillId="3" borderId="0" xfId="0" applyFont="1" applyFill="1" applyBorder="1"/>
    <xf numFmtId="0" fontId="0" fillId="3" borderId="0" xfId="0" applyFill="1" applyBorder="1" applyAlignment="1" applyProtection="1">
      <protection locked="0"/>
    </xf>
    <xf numFmtId="0" fontId="6" fillId="3" borderId="0" xfId="0" applyFont="1" applyFill="1" applyAlignment="1" applyProtection="1">
      <protection locked="0"/>
    </xf>
    <xf numFmtId="0" fontId="2" fillId="3" borderId="14" xfId="0" applyNumberFormat="1" applyFont="1" applyFill="1" applyBorder="1" applyProtection="1">
      <protection locked="0"/>
    </xf>
    <xf numFmtId="0" fontId="2" fillId="3" borderId="8" xfId="0" applyNumberFormat="1" applyFont="1" applyFill="1" applyBorder="1" applyProtection="1">
      <protection locked="0"/>
    </xf>
    <xf numFmtId="0" fontId="2" fillId="2" borderId="0" xfId="0" applyFont="1" applyFill="1" applyAlignment="1" applyProtection="1">
      <alignment horizontal="center"/>
      <protection hidden="1"/>
    </xf>
    <xf numFmtId="0" fontId="2" fillId="2" borderId="0" xfId="0" applyFont="1" applyFill="1" applyAlignment="1" applyProtection="1">
      <protection hidden="1"/>
    </xf>
    <xf numFmtId="0" fontId="4" fillId="0" borderId="0" xfId="0" applyFont="1" applyAlignment="1" applyProtection="1">
      <alignment vertical="justify" shrinkToFit="1"/>
      <protection hidden="1"/>
    </xf>
    <xf numFmtId="0" fontId="20" fillId="4" borderId="30" xfId="0" applyFont="1" applyFill="1" applyBorder="1" applyAlignment="1" applyProtection="1">
      <protection locked="0"/>
    </xf>
    <xf numFmtId="0" fontId="20" fillId="4" borderId="31" xfId="0" applyFont="1" applyFill="1" applyBorder="1" applyAlignment="1" applyProtection="1">
      <protection locked="0"/>
    </xf>
    <xf numFmtId="0" fontId="20" fillId="4" borderId="32" xfId="0" applyFont="1" applyFill="1" applyBorder="1" applyAlignment="1" applyProtection="1">
      <protection locked="0"/>
    </xf>
    <xf numFmtId="0" fontId="21" fillId="4" borderId="33" xfId="0" applyFont="1" applyFill="1" applyBorder="1" applyAlignment="1" applyProtection="1">
      <protection hidden="1"/>
    </xf>
    <xf numFmtId="0" fontId="21" fillId="4" borderId="34" xfId="0" applyFont="1" applyFill="1" applyBorder="1" applyAlignment="1" applyProtection="1">
      <alignment vertical="center"/>
      <protection hidden="1"/>
    </xf>
    <xf numFmtId="0" fontId="21" fillId="4" borderId="35" xfId="0" applyFont="1" applyFill="1" applyBorder="1" applyAlignment="1" applyProtection="1">
      <alignment vertical="center"/>
      <protection hidden="1"/>
    </xf>
    <xf numFmtId="0" fontId="20" fillId="5" borderId="30" xfId="0" applyFont="1" applyFill="1" applyBorder="1" applyAlignment="1" applyProtection="1">
      <protection locked="0"/>
    </xf>
    <xf numFmtId="0" fontId="20" fillId="5" borderId="31" xfId="0" applyFont="1" applyFill="1" applyBorder="1" applyAlignment="1" applyProtection="1">
      <protection locked="0"/>
    </xf>
    <xf numFmtId="0" fontId="21" fillId="5" borderId="31" xfId="0" applyFont="1" applyFill="1" applyBorder="1" applyAlignment="1" applyProtection="1">
      <protection locked="0"/>
    </xf>
    <xf numFmtId="0" fontId="21" fillId="5" borderId="32" xfId="0" applyFont="1" applyFill="1" applyBorder="1" applyAlignment="1" applyProtection="1">
      <protection locked="0"/>
    </xf>
    <xf numFmtId="0" fontId="21" fillId="5" borderId="33" xfId="0" applyFont="1" applyFill="1" applyBorder="1" applyAlignment="1" applyProtection="1">
      <protection hidden="1"/>
    </xf>
    <xf numFmtId="0" fontId="21" fillId="5" borderId="34" xfId="0" applyFont="1" applyFill="1" applyBorder="1" applyAlignment="1" applyProtection="1">
      <alignment vertical="center"/>
      <protection hidden="1"/>
    </xf>
    <xf numFmtId="0" fontId="28" fillId="0" borderId="0" xfId="1" applyFont="1" applyProtection="1">
      <protection hidden="1"/>
    </xf>
    <xf numFmtId="0" fontId="29" fillId="0" borderId="0" xfId="1" applyProtection="1">
      <protection hidden="1"/>
    </xf>
    <xf numFmtId="0" fontId="29" fillId="0" borderId="0" xfId="1"/>
    <xf numFmtId="0" fontId="29" fillId="0" borderId="36" xfId="1" applyBorder="1"/>
    <xf numFmtId="0" fontId="33" fillId="0" borderId="12" xfId="1" applyFont="1" applyBorder="1" applyAlignment="1" applyProtection="1">
      <protection hidden="1"/>
    </xf>
    <xf numFmtId="0" fontId="34" fillId="0" borderId="37" xfId="1" applyFont="1" applyBorder="1" applyProtection="1">
      <protection hidden="1"/>
    </xf>
    <xf numFmtId="0" fontId="34" fillId="0" borderId="38" xfId="1" applyFont="1" applyBorder="1" applyProtection="1">
      <protection hidden="1"/>
    </xf>
    <xf numFmtId="0" fontId="34" fillId="0" borderId="39" xfId="1" applyFont="1" applyBorder="1" applyProtection="1">
      <protection hidden="1"/>
    </xf>
    <xf numFmtId="0" fontId="35" fillId="0" borderId="0" xfId="1" applyFont="1"/>
    <xf numFmtId="0" fontId="31" fillId="0" borderId="37" xfId="1" applyFont="1" applyBorder="1" applyAlignment="1" applyProtection="1">
      <alignment horizontal="left"/>
      <protection hidden="1"/>
    </xf>
    <xf numFmtId="0" fontId="35" fillId="4" borderId="1" xfId="1" applyFont="1" applyFill="1" applyBorder="1" applyAlignment="1" applyProtection="1">
      <alignment horizontal="left" shrinkToFit="1"/>
      <protection locked="0"/>
    </xf>
    <xf numFmtId="0" fontId="31" fillId="0" borderId="40" xfId="1" applyFont="1" applyBorder="1" applyAlignment="1" applyProtection="1">
      <alignment horizontal="left"/>
      <protection hidden="1"/>
    </xf>
    <xf numFmtId="0" fontId="35" fillId="4" borderId="7" xfId="1" applyFont="1" applyFill="1" applyBorder="1" applyAlignment="1" applyProtection="1">
      <alignment horizontal="left" shrinkToFit="1"/>
      <protection locked="0"/>
    </xf>
    <xf numFmtId="0" fontId="35" fillId="0" borderId="12" xfId="1" applyFont="1" applyBorder="1" applyAlignment="1" applyProtection="1">
      <alignment horizontal="left"/>
      <protection hidden="1"/>
    </xf>
    <xf numFmtId="0" fontId="35" fillId="0" borderId="21" xfId="1" applyFont="1" applyBorder="1" applyAlignment="1" applyProtection="1">
      <alignment horizontal="left"/>
      <protection hidden="1"/>
    </xf>
    <xf numFmtId="0" fontId="35" fillId="0" borderId="41" xfId="1" applyFont="1" applyBorder="1"/>
    <xf numFmtId="0" fontId="35" fillId="0" borderId="19" xfId="1" applyFont="1" applyBorder="1"/>
    <xf numFmtId="0" fontId="35" fillId="0" borderId="0" xfId="1" applyFont="1" applyBorder="1" applyAlignment="1"/>
    <xf numFmtId="0" fontId="31" fillId="0" borderId="42" xfId="1" applyFont="1" applyBorder="1" applyAlignment="1" applyProtection="1">
      <protection hidden="1"/>
    </xf>
    <xf numFmtId="0" fontId="31" fillId="0" borderId="9" xfId="1" applyFont="1" applyBorder="1" applyAlignment="1" applyProtection="1">
      <protection hidden="1"/>
    </xf>
    <xf numFmtId="0" fontId="32" fillId="0" borderId="0" xfId="1" applyFont="1" applyBorder="1" applyAlignment="1"/>
    <xf numFmtId="0" fontId="31" fillId="0" borderId="0" xfId="1" applyFont="1" applyAlignment="1"/>
    <xf numFmtId="0" fontId="32" fillId="0" borderId="0" xfId="1" applyFont="1" applyAlignment="1"/>
    <xf numFmtId="0" fontId="31" fillId="4" borderId="2" xfId="1" applyFont="1" applyFill="1" applyBorder="1" applyAlignment="1" applyProtection="1">
      <alignment horizontal="center"/>
      <protection locked="0"/>
    </xf>
    <xf numFmtId="0" fontId="29" fillId="0" borderId="43" xfId="1" applyBorder="1" applyAlignment="1"/>
    <xf numFmtId="0" fontId="29" fillId="0" borderId="0" xfId="1" applyAlignment="1"/>
    <xf numFmtId="0" fontId="31" fillId="4" borderId="44" xfId="1" applyFont="1" applyFill="1" applyBorder="1" applyAlignment="1" applyProtection="1">
      <alignment horizontal="center"/>
      <protection locked="0"/>
    </xf>
    <xf numFmtId="0" fontId="37" fillId="2" borderId="12" xfId="1" applyFont="1" applyFill="1" applyBorder="1" applyAlignment="1" applyProtection="1">
      <alignment horizontal="center" vertical="center"/>
      <protection hidden="1"/>
    </xf>
    <xf numFmtId="0" fontId="37" fillId="6" borderId="11" xfId="1" applyFont="1" applyFill="1" applyBorder="1" applyAlignment="1" applyProtection="1">
      <alignment horizontal="center" vertical="center"/>
      <protection hidden="1"/>
    </xf>
    <xf numFmtId="0" fontId="37" fillId="6" borderId="11" xfId="1" applyFont="1" applyFill="1" applyBorder="1" applyAlignment="1" applyProtection="1">
      <alignment horizontal="center"/>
      <protection hidden="1"/>
    </xf>
    <xf numFmtId="0" fontId="37" fillId="6" borderId="38" xfId="1" applyFont="1" applyFill="1" applyBorder="1" applyAlignment="1" applyProtection="1">
      <alignment horizontal="center" vertical="center"/>
      <protection hidden="1"/>
    </xf>
    <xf numFmtId="0" fontId="37" fillId="2" borderId="45" xfId="1" applyFont="1" applyFill="1" applyBorder="1" applyAlignment="1" applyProtection="1">
      <alignment horizontal="center" vertical="center"/>
      <protection hidden="1"/>
    </xf>
    <xf numFmtId="0" fontId="37" fillId="6" borderId="38" xfId="1" applyFont="1" applyFill="1" applyBorder="1" applyAlignment="1" applyProtection="1">
      <alignment horizontal="center"/>
      <protection hidden="1"/>
    </xf>
    <xf numFmtId="0" fontId="37" fillId="2" borderId="2" xfId="1" applyFont="1" applyFill="1" applyBorder="1" applyAlignment="1" applyProtection="1">
      <alignment horizontal="center" vertical="center"/>
      <protection hidden="1"/>
    </xf>
    <xf numFmtId="0" fontId="31" fillId="2" borderId="46" xfId="1" applyFont="1" applyFill="1" applyBorder="1" applyAlignment="1" applyProtection="1">
      <alignment horizontal="center" vertical="center"/>
      <protection hidden="1"/>
    </xf>
    <xf numFmtId="0" fontId="31" fillId="2" borderId="47" xfId="1" applyFont="1" applyFill="1" applyBorder="1" applyAlignment="1" applyProtection="1">
      <alignment horizontal="center" vertical="center"/>
      <protection hidden="1"/>
    </xf>
    <xf numFmtId="0" fontId="31" fillId="2" borderId="44" xfId="1" applyFont="1" applyFill="1" applyBorder="1" applyAlignment="1" applyProtection="1">
      <alignment horizontal="center" vertical="center"/>
      <protection hidden="1"/>
    </xf>
    <xf numFmtId="0" fontId="32" fillId="0" borderId="0" xfId="1" applyFont="1" applyBorder="1" applyAlignment="1" applyProtection="1">
      <alignment horizontal="center"/>
      <protection hidden="1"/>
    </xf>
    <xf numFmtId="0" fontId="32" fillId="0" borderId="48" xfId="1" applyFont="1" applyBorder="1" applyAlignment="1" applyProtection="1">
      <protection hidden="1"/>
    </xf>
    <xf numFmtId="0" fontId="32" fillId="0" borderId="0" xfId="1" applyFont="1" applyBorder="1" applyAlignment="1" applyProtection="1">
      <protection hidden="1"/>
    </xf>
    <xf numFmtId="0" fontId="29" fillId="0" borderId="0" xfId="1" applyBorder="1"/>
    <xf numFmtId="0" fontId="0" fillId="0" borderId="0" xfId="0" applyProtection="1">
      <protection hidden="1"/>
    </xf>
    <xf numFmtId="0" fontId="1" fillId="0" borderId="0" xfId="0" applyFont="1" applyBorder="1" applyAlignment="1" applyProtection="1">
      <protection locked="0"/>
    </xf>
    <xf numFmtId="0" fontId="41" fillId="0" borderId="0" xfId="0" applyFont="1" applyBorder="1" applyAlignment="1"/>
    <xf numFmtId="0" fontId="41" fillId="0" borderId="0" xfId="0" applyFont="1"/>
    <xf numFmtId="0" fontId="31" fillId="0" borderId="49" xfId="1" applyFont="1" applyBorder="1" applyAlignment="1" applyProtection="1">
      <alignment horizontal="left"/>
      <protection hidden="1"/>
    </xf>
    <xf numFmtId="0" fontId="35" fillId="4" borderId="17" xfId="1" applyFont="1" applyFill="1" applyBorder="1" applyAlignment="1" applyProtection="1">
      <alignment horizontal="left" shrinkToFit="1"/>
      <protection locked="0"/>
    </xf>
    <xf numFmtId="0" fontId="31" fillId="0" borderId="50" xfId="1" applyFont="1" applyBorder="1" applyAlignment="1" applyProtection="1">
      <protection hidden="1"/>
    </xf>
    <xf numFmtId="0" fontId="31" fillId="0" borderId="51" xfId="1" applyFont="1" applyBorder="1" applyAlignment="1" applyProtection="1">
      <protection hidden="1"/>
    </xf>
    <xf numFmtId="0" fontId="39" fillId="7" borderId="30" xfId="0" applyFont="1" applyFill="1" applyBorder="1" applyAlignment="1" applyProtection="1">
      <protection locked="0"/>
    </xf>
    <xf numFmtId="0" fontId="39" fillId="7" borderId="31" xfId="0" applyFont="1" applyFill="1" applyBorder="1" applyAlignment="1" applyProtection="1">
      <protection locked="0"/>
    </xf>
    <xf numFmtId="0" fontId="39" fillId="7" borderId="32" xfId="0" applyFont="1" applyFill="1" applyBorder="1" applyAlignment="1" applyProtection="1">
      <protection locked="0"/>
    </xf>
    <xf numFmtId="0" fontId="39" fillId="7" borderId="33" xfId="0" applyFont="1" applyFill="1" applyBorder="1" applyAlignment="1" applyProtection="1">
      <protection hidden="1"/>
    </xf>
    <xf numFmtId="0" fontId="39" fillId="7" borderId="34" xfId="0" applyFont="1" applyFill="1" applyBorder="1" applyAlignment="1" applyProtection="1">
      <alignment vertical="center"/>
      <protection hidden="1"/>
    </xf>
    <xf numFmtId="0" fontId="39" fillId="7" borderId="35" xfId="0" applyFont="1" applyFill="1" applyBorder="1" applyAlignment="1" applyProtection="1">
      <alignment vertical="center"/>
      <protection hidden="1"/>
    </xf>
    <xf numFmtId="0" fontId="0" fillId="5" borderId="1" xfId="0" applyFill="1" applyBorder="1" applyProtection="1">
      <protection hidden="1"/>
    </xf>
    <xf numFmtId="0" fontId="2" fillId="8" borderId="0" xfId="0" applyFont="1" applyFill="1" applyAlignment="1" applyProtection="1">
      <alignment horizontal="center"/>
      <protection hidden="1"/>
    </xf>
    <xf numFmtId="0" fontId="2" fillId="8" borderId="0" xfId="0" applyFont="1" applyFill="1" applyAlignment="1" applyProtection="1">
      <protection hidden="1"/>
    </xf>
    <xf numFmtId="0" fontId="39" fillId="9" borderId="31" xfId="0" applyFont="1" applyFill="1" applyBorder="1" applyAlignment="1" applyProtection="1">
      <protection locked="0"/>
    </xf>
    <xf numFmtId="0" fontId="39" fillId="9" borderId="33" xfId="0" applyFont="1" applyFill="1" applyBorder="1" applyAlignment="1" applyProtection="1">
      <protection hidden="1"/>
    </xf>
    <xf numFmtId="0" fontId="39" fillId="9" borderId="34" xfId="0" applyFont="1" applyFill="1" applyBorder="1" applyAlignment="1" applyProtection="1">
      <alignment vertical="center"/>
      <protection hidden="1"/>
    </xf>
    <xf numFmtId="0" fontId="3" fillId="2" borderId="1" xfId="0" applyFont="1" applyFill="1" applyBorder="1"/>
    <xf numFmtId="0" fontId="3" fillId="2" borderId="3" xfId="0" applyFont="1" applyFill="1" applyBorder="1" applyAlignment="1" applyProtection="1">
      <alignment horizontal="center"/>
      <protection locked="0"/>
    </xf>
    <xf numFmtId="0" fontId="3" fillId="2" borderId="1" xfId="0" applyFont="1" applyFill="1" applyBorder="1" applyAlignment="1">
      <alignment horizontal="center"/>
    </xf>
    <xf numFmtId="0" fontId="3" fillId="2" borderId="4" xfId="0" applyFont="1" applyFill="1" applyBorder="1" applyAlignment="1" applyProtection="1">
      <alignment horizontal="center"/>
      <protection locked="0"/>
    </xf>
    <xf numFmtId="0" fontId="2" fillId="3" borderId="38" xfId="0" applyFont="1" applyFill="1" applyBorder="1" applyAlignment="1" applyProtection="1">
      <alignment horizontal="center"/>
      <protection locked="0"/>
    </xf>
    <xf numFmtId="0" fontId="2" fillId="3" borderId="34" xfId="0" applyFont="1" applyFill="1" applyBorder="1" applyAlignment="1" applyProtection="1">
      <alignment horizontal="center"/>
      <protection locked="0"/>
    </xf>
    <xf numFmtId="0" fontId="2" fillId="3" borderId="36" xfId="0" applyFont="1" applyFill="1" applyBorder="1" applyAlignment="1" applyProtection="1">
      <alignment horizontal="center"/>
      <protection locked="0"/>
    </xf>
    <xf numFmtId="1" fontId="2" fillId="3" borderId="36" xfId="0" applyNumberFormat="1" applyFont="1" applyFill="1" applyBorder="1" applyAlignment="1" applyProtection="1">
      <alignment horizontal="center"/>
      <protection locked="0"/>
    </xf>
    <xf numFmtId="1" fontId="2" fillId="3" borderId="45" xfId="0" applyNumberFormat="1" applyFont="1" applyFill="1" applyBorder="1" applyAlignment="1" applyProtection="1">
      <alignment horizontal="center"/>
      <protection locked="0"/>
    </xf>
    <xf numFmtId="1" fontId="2" fillId="3" borderId="52" xfId="0" applyNumberFormat="1" applyFont="1" applyFill="1" applyBorder="1" applyAlignment="1" applyProtection="1">
      <alignment horizontal="center"/>
      <protection locked="0"/>
    </xf>
    <xf numFmtId="1" fontId="2" fillId="3" borderId="21" xfId="0" applyNumberFormat="1" applyFont="1" applyFill="1" applyBorder="1" applyAlignment="1" applyProtection="1">
      <alignment horizontal="center"/>
      <protection locked="0"/>
    </xf>
    <xf numFmtId="0" fontId="39" fillId="9" borderId="53" xfId="0" applyFont="1" applyFill="1" applyBorder="1" applyAlignment="1" applyProtection="1">
      <protection locked="0"/>
    </xf>
    <xf numFmtId="0" fontId="0" fillId="0" borderId="1" xfId="0" applyBorder="1" applyAlignment="1">
      <alignment horizontal="center" vertical="center"/>
    </xf>
    <xf numFmtId="0" fontId="46" fillId="2" borderId="0" xfId="0" applyFont="1" applyFill="1" applyAlignment="1" applyProtection="1">
      <alignment horizontal="center" vertical="center"/>
      <protection hidden="1"/>
    </xf>
    <xf numFmtId="0" fontId="4" fillId="0" borderId="0" xfId="0" applyFont="1" applyProtection="1">
      <protection hidden="1"/>
    </xf>
    <xf numFmtId="0" fontId="0" fillId="0" borderId="54" xfId="0" applyBorder="1" applyAlignment="1"/>
    <xf numFmtId="0" fontId="2" fillId="8" borderId="25" xfId="0" applyFont="1" applyFill="1" applyBorder="1" applyProtection="1">
      <protection hidden="1"/>
    </xf>
    <xf numFmtId="0" fontId="2" fillId="8" borderId="6" xfId="0" applyFont="1" applyFill="1" applyBorder="1" applyProtection="1">
      <protection hidden="1"/>
    </xf>
    <xf numFmtId="0" fontId="2" fillId="8" borderId="12" xfId="0" applyFont="1" applyFill="1" applyBorder="1" applyProtection="1">
      <protection hidden="1"/>
    </xf>
    <xf numFmtId="0" fontId="0" fillId="0" borderId="0" xfId="0" applyFill="1"/>
    <xf numFmtId="0" fontId="31" fillId="10" borderId="1" xfId="1" applyFont="1" applyFill="1" applyBorder="1" applyAlignment="1" applyProtection="1">
      <alignment horizontal="center"/>
      <protection locked="0"/>
    </xf>
    <xf numFmtId="0" fontId="31" fillId="10" borderId="2" xfId="1" applyFont="1" applyFill="1" applyBorder="1" applyAlignment="1" applyProtection="1">
      <alignment horizontal="center"/>
      <protection locked="0"/>
    </xf>
    <xf numFmtId="0" fontId="31" fillId="10" borderId="45" xfId="1" applyFont="1" applyFill="1" applyBorder="1" applyAlignment="1" applyProtection="1">
      <alignment horizontal="center"/>
      <protection locked="0"/>
    </xf>
    <xf numFmtId="0" fontId="31" fillId="10" borderId="55" xfId="1" applyFont="1" applyFill="1" applyBorder="1" applyAlignment="1" applyProtection="1">
      <alignment horizontal="center"/>
      <protection locked="0"/>
    </xf>
    <xf numFmtId="0" fontId="31" fillId="10" borderId="44" xfId="1" applyFont="1" applyFill="1" applyBorder="1" applyAlignment="1" applyProtection="1">
      <alignment horizontal="center"/>
      <protection locked="0"/>
    </xf>
    <xf numFmtId="0" fontId="35" fillId="10" borderId="1" xfId="1" applyFont="1" applyFill="1" applyBorder="1" applyAlignment="1" applyProtection="1">
      <alignment horizontal="left" shrinkToFit="1"/>
      <protection locked="0"/>
    </xf>
    <xf numFmtId="0" fontId="35" fillId="10" borderId="38" xfId="1" applyFont="1" applyFill="1" applyBorder="1" applyAlignment="1" applyProtection="1">
      <alignment horizontal="left" shrinkToFit="1"/>
      <protection locked="0"/>
    </xf>
    <xf numFmtId="0" fontId="35" fillId="10" borderId="21" xfId="1" applyFont="1" applyFill="1" applyBorder="1" applyAlignment="1" applyProtection="1">
      <alignment horizontal="left" shrinkToFit="1"/>
      <protection locked="0"/>
    </xf>
    <xf numFmtId="0" fontId="35" fillId="10" borderId="6" xfId="1" applyFont="1" applyFill="1" applyBorder="1" applyAlignment="1" applyProtection="1">
      <alignment horizontal="left" shrinkToFit="1"/>
      <protection locked="0"/>
    </xf>
    <xf numFmtId="0" fontId="31" fillId="4" borderId="26" xfId="1" applyFont="1" applyFill="1" applyBorder="1" applyAlignment="1" applyProtection="1">
      <protection locked="0"/>
    </xf>
    <xf numFmtId="0" fontId="31" fillId="4" borderId="56" xfId="1" applyFont="1" applyFill="1" applyBorder="1" applyAlignment="1" applyProtection="1">
      <protection locked="0"/>
    </xf>
    <xf numFmtId="0" fontId="31" fillId="4" borderId="1" xfId="1" applyFont="1" applyFill="1" applyBorder="1" applyAlignment="1" applyProtection="1">
      <protection locked="0"/>
    </xf>
    <xf numFmtId="0" fontId="31" fillId="4" borderId="45" xfId="1" applyFont="1" applyFill="1" applyBorder="1" applyAlignment="1" applyProtection="1">
      <protection locked="0"/>
    </xf>
    <xf numFmtId="0" fontId="31" fillId="4" borderId="55" xfId="1" applyFont="1" applyFill="1" applyBorder="1" applyAlignment="1" applyProtection="1">
      <protection locked="0"/>
    </xf>
    <xf numFmtId="0" fontId="31" fillId="4" borderId="47" xfId="1" applyFont="1" applyFill="1" applyBorder="1" applyAlignment="1" applyProtection="1">
      <protection locked="0"/>
    </xf>
    <xf numFmtId="0" fontId="31" fillId="4" borderId="57" xfId="1" applyFont="1" applyFill="1" applyBorder="1" applyAlignment="1" applyProtection="1">
      <alignment horizontal="center"/>
      <protection hidden="1"/>
    </xf>
    <xf numFmtId="0" fontId="31" fillId="4" borderId="58" xfId="1" applyFont="1" applyFill="1" applyBorder="1" applyAlignment="1" applyProtection="1">
      <alignment horizontal="center"/>
      <protection locked="0"/>
    </xf>
    <xf numFmtId="0" fontId="31" fillId="4" borderId="1" xfId="1" applyFont="1" applyFill="1" applyBorder="1" applyAlignment="1" applyProtection="1">
      <alignment horizontal="center"/>
      <protection hidden="1"/>
    </xf>
    <xf numFmtId="0" fontId="31" fillId="4" borderId="55" xfId="1" applyFont="1" applyFill="1" applyBorder="1" applyAlignment="1" applyProtection="1">
      <alignment horizontal="center"/>
      <protection hidden="1"/>
    </xf>
    <xf numFmtId="0" fontId="31" fillId="10" borderId="57" xfId="1" applyFont="1" applyFill="1" applyBorder="1" applyAlignment="1" applyProtection="1">
      <alignment horizontal="center"/>
      <protection hidden="1"/>
    </xf>
    <xf numFmtId="0" fontId="31" fillId="10" borderId="58" xfId="1" applyFont="1" applyFill="1" applyBorder="1" applyAlignment="1" applyProtection="1">
      <alignment horizontal="center"/>
      <protection locked="0"/>
    </xf>
    <xf numFmtId="0" fontId="31" fillId="10" borderId="1" xfId="1" applyFont="1" applyFill="1" applyBorder="1" applyAlignment="1" applyProtection="1">
      <alignment horizontal="center"/>
      <protection hidden="1"/>
    </xf>
    <xf numFmtId="0" fontId="31" fillId="10" borderId="55" xfId="1" applyFont="1" applyFill="1" applyBorder="1" applyAlignment="1" applyProtection="1">
      <alignment horizontal="center"/>
      <protection hidden="1"/>
    </xf>
    <xf numFmtId="0" fontId="2" fillId="3" borderId="59" xfId="0" applyFont="1" applyFill="1" applyBorder="1" applyAlignment="1" applyProtection="1">
      <alignment horizontal="left" vertical="center" shrinkToFit="1"/>
      <protection locked="0"/>
    </xf>
    <xf numFmtId="0" fontId="2" fillId="3" borderId="36" xfId="0" applyFont="1" applyFill="1" applyBorder="1" applyAlignment="1" applyProtection="1">
      <alignment horizontal="left" vertical="center" shrinkToFit="1"/>
      <protection locked="0"/>
    </xf>
    <xf numFmtId="0" fontId="2" fillId="3" borderId="38" xfId="0" applyFont="1" applyFill="1" applyBorder="1" applyAlignment="1" applyProtection="1">
      <alignment horizontal="left" vertical="center" shrinkToFit="1"/>
      <protection locked="0"/>
    </xf>
    <xf numFmtId="0" fontId="3" fillId="0" borderId="60"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3" borderId="35" xfId="0" applyFont="1" applyFill="1" applyBorder="1" applyAlignment="1">
      <alignment horizontal="center"/>
    </xf>
    <xf numFmtId="0" fontId="3" fillId="3" borderId="61" xfId="0" applyFont="1" applyFill="1" applyBorder="1" applyAlignment="1">
      <alignment horizontal="center"/>
    </xf>
    <xf numFmtId="0" fontId="25" fillId="5" borderId="62" xfId="0" applyFont="1" applyFill="1" applyBorder="1" applyAlignment="1" applyProtection="1">
      <alignment horizontal="center" textRotation="90"/>
      <protection hidden="1"/>
    </xf>
    <xf numFmtId="0" fontId="25" fillId="5" borderId="63" xfId="0" applyFont="1" applyFill="1" applyBorder="1" applyAlignment="1" applyProtection="1">
      <alignment horizontal="center" textRotation="90"/>
      <protection hidden="1"/>
    </xf>
    <xf numFmtId="0" fontId="3" fillId="3" borderId="64" xfId="0" applyFont="1" applyFill="1" applyBorder="1" applyAlignment="1" applyProtection="1">
      <alignment horizontal="center" vertical="justify" textRotation="90"/>
      <protection hidden="1"/>
    </xf>
    <xf numFmtId="0" fontId="5" fillId="3" borderId="19" xfId="0" applyFont="1" applyFill="1" applyBorder="1" applyAlignment="1" applyProtection="1">
      <alignment horizontal="center" vertical="justify" textRotation="90"/>
      <protection hidden="1"/>
    </xf>
    <xf numFmtId="0" fontId="5" fillId="3" borderId="65" xfId="0" applyFont="1" applyFill="1" applyBorder="1" applyAlignment="1" applyProtection="1">
      <alignment horizontal="center" vertical="justify" textRotation="90"/>
      <protection hidden="1"/>
    </xf>
    <xf numFmtId="0" fontId="5" fillId="3" borderId="18" xfId="0" applyFont="1" applyFill="1" applyBorder="1" applyAlignment="1" applyProtection="1">
      <alignment horizontal="center" vertical="justify" textRotation="90"/>
      <protection hidden="1"/>
    </xf>
    <xf numFmtId="0" fontId="5" fillId="3" borderId="0" xfId="0" applyFont="1" applyFill="1" applyBorder="1" applyAlignment="1" applyProtection="1">
      <alignment horizontal="center" vertical="justify" textRotation="90"/>
      <protection hidden="1"/>
    </xf>
    <xf numFmtId="0" fontId="5" fillId="3" borderId="66" xfId="0" applyFont="1" applyFill="1" applyBorder="1" applyAlignment="1" applyProtection="1">
      <alignment horizontal="center" vertical="justify" textRotation="90"/>
      <protection hidden="1"/>
    </xf>
    <xf numFmtId="0" fontId="5" fillId="3" borderId="4" xfId="0" applyFont="1" applyFill="1" applyBorder="1" applyAlignment="1" applyProtection="1">
      <alignment horizontal="center" vertical="justify" textRotation="90"/>
      <protection hidden="1"/>
    </xf>
    <xf numFmtId="0" fontId="5" fillId="3" borderId="28" xfId="0" applyFont="1" applyFill="1" applyBorder="1" applyAlignment="1" applyProtection="1">
      <alignment horizontal="center" vertical="justify" textRotation="90"/>
      <protection hidden="1"/>
    </xf>
    <xf numFmtId="0" fontId="5" fillId="3" borderId="67" xfId="0" applyFont="1" applyFill="1" applyBorder="1" applyAlignment="1" applyProtection="1">
      <alignment horizontal="center" vertical="justify" textRotation="90"/>
      <protection hidden="1"/>
    </xf>
    <xf numFmtId="0" fontId="3" fillId="3" borderId="35" xfId="0" applyFont="1" applyFill="1" applyBorder="1" applyAlignment="1" applyProtection="1">
      <alignment horizontal="center"/>
      <protection hidden="1"/>
    </xf>
    <xf numFmtId="0" fontId="3" fillId="3" borderId="61" xfId="0" applyFont="1" applyFill="1" applyBorder="1" applyAlignment="1" applyProtection="1">
      <alignment horizontal="center"/>
      <protection hidden="1"/>
    </xf>
    <xf numFmtId="0" fontId="2" fillId="0" borderId="68" xfId="0" applyFont="1" applyBorder="1" applyAlignment="1" applyProtection="1">
      <alignment horizontal="left" shrinkToFit="1"/>
      <protection locked="0"/>
    </xf>
    <xf numFmtId="0" fontId="2" fillId="0" borderId="69" xfId="0" applyFont="1" applyBorder="1" applyAlignment="1" applyProtection="1">
      <alignment horizontal="left" shrinkToFit="1"/>
      <protection locked="0"/>
    </xf>
    <xf numFmtId="0" fontId="2" fillId="0" borderId="25" xfId="0" applyFont="1" applyBorder="1" applyAlignment="1" applyProtection="1">
      <alignment horizontal="left" shrinkToFit="1"/>
      <protection locked="0"/>
    </xf>
    <xf numFmtId="0" fontId="3" fillId="3" borderId="68" xfId="0" applyFont="1" applyFill="1" applyBorder="1" applyAlignment="1" applyProtection="1">
      <alignment horizontal="center"/>
      <protection hidden="1"/>
    </xf>
    <xf numFmtId="0" fontId="3" fillId="3" borderId="69" xfId="0" applyFont="1" applyFill="1" applyBorder="1" applyAlignment="1" applyProtection="1">
      <alignment horizontal="center"/>
      <protection hidden="1"/>
    </xf>
    <xf numFmtId="0" fontId="3" fillId="3" borderId="25" xfId="0" applyFont="1" applyFill="1" applyBorder="1" applyAlignment="1" applyProtection="1">
      <alignment horizontal="center"/>
      <protection hidden="1"/>
    </xf>
    <xf numFmtId="0" fontId="3" fillId="3" borderId="33" xfId="0" applyFont="1" applyFill="1" applyBorder="1" applyAlignment="1">
      <alignment horizontal="center"/>
    </xf>
    <xf numFmtId="0" fontId="3" fillId="3" borderId="69" xfId="0" applyFont="1" applyFill="1" applyBorder="1" applyAlignment="1">
      <alignment horizontal="center"/>
    </xf>
    <xf numFmtId="0" fontId="2" fillId="3" borderId="1" xfId="0" applyFont="1" applyFill="1" applyBorder="1" applyAlignment="1" applyProtection="1">
      <alignment horizontal="left" shrinkToFit="1"/>
      <protection locked="0"/>
    </xf>
    <xf numFmtId="0" fontId="2" fillId="3" borderId="70" xfId="0" applyFont="1" applyFill="1" applyBorder="1" applyAlignment="1" applyProtection="1">
      <alignment horizontal="left" shrinkToFit="1"/>
      <protection locked="0"/>
    </xf>
    <xf numFmtId="0" fontId="2" fillId="3" borderId="38" xfId="0" applyFont="1" applyFill="1" applyBorder="1" applyAlignment="1" applyProtection="1">
      <alignment horizontal="center"/>
      <protection locked="0"/>
    </xf>
    <xf numFmtId="0" fontId="2" fillId="3" borderId="59"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1" fontId="2" fillId="3" borderId="26" xfId="0" applyNumberFormat="1" applyFont="1" applyFill="1" applyBorder="1" applyAlignment="1" applyProtection="1">
      <alignment horizontal="center"/>
      <protection hidden="1"/>
    </xf>
    <xf numFmtId="1" fontId="2" fillId="3" borderId="71" xfId="0" applyNumberFormat="1" applyFont="1" applyFill="1" applyBorder="1" applyAlignment="1" applyProtection="1">
      <alignment horizontal="center"/>
      <protection hidden="1"/>
    </xf>
    <xf numFmtId="0" fontId="3" fillId="3" borderId="72" xfId="0" applyFont="1" applyFill="1" applyBorder="1" applyAlignment="1" applyProtection="1">
      <alignment horizontal="center" vertical="center"/>
      <protection hidden="1"/>
    </xf>
    <xf numFmtId="0" fontId="3" fillId="3" borderId="21"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50" xfId="0" applyFont="1" applyFill="1" applyBorder="1" applyAlignment="1" applyProtection="1">
      <alignment horizontal="center" vertical="center"/>
      <protection hidden="1"/>
    </xf>
    <xf numFmtId="0" fontId="3" fillId="3" borderId="54"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justify"/>
      <protection hidden="1"/>
    </xf>
    <xf numFmtId="0" fontId="2" fillId="3" borderId="0" xfId="0" applyFont="1" applyFill="1" applyBorder="1" applyAlignment="1" applyProtection="1">
      <alignment horizontal="center" vertical="justify"/>
      <protection hidden="1"/>
    </xf>
    <xf numFmtId="0" fontId="2" fillId="3" borderId="66" xfId="0" applyFont="1" applyFill="1" applyBorder="1" applyAlignment="1" applyProtection="1">
      <alignment horizontal="center" vertical="justify"/>
      <protection hidden="1"/>
    </xf>
    <xf numFmtId="0" fontId="2" fillId="0" borderId="0" xfId="0" applyFont="1" applyAlignment="1" applyProtection="1">
      <alignment horizontal="center"/>
      <protection hidden="1"/>
    </xf>
    <xf numFmtId="0" fontId="2" fillId="8" borderId="0" xfId="0" applyFont="1" applyFill="1" applyBorder="1" applyAlignment="1" applyProtection="1">
      <alignment horizontal="center"/>
      <protection locked="0"/>
    </xf>
    <xf numFmtId="0" fontId="2" fillId="3" borderId="34" xfId="0" applyFont="1" applyFill="1" applyBorder="1" applyAlignment="1" applyProtection="1">
      <alignment horizontal="center"/>
      <protection locked="0"/>
    </xf>
    <xf numFmtId="0" fontId="2" fillId="3" borderId="36" xfId="0" applyFont="1" applyFill="1" applyBorder="1" applyAlignment="1" applyProtection="1">
      <alignment horizontal="center"/>
      <protection locked="0"/>
    </xf>
    <xf numFmtId="1" fontId="2" fillId="3" borderId="73" xfId="0" applyNumberFormat="1" applyFont="1" applyFill="1" applyBorder="1" applyAlignment="1" applyProtection="1">
      <alignment horizontal="center"/>
      <protection hidden="1"/>
    </xf>
    <xf numFmtId="1" fontId="2" fillId="3" borderId="54" xfId="0" applyNumberFormat="1" applyFont="1" applyFill="1" applyBorder="1" applyAlignment="1" applyProtection="1">
      <alignment horizontal="center"/>
      <protection hidden="1"/>
    </xf>
    <xf numFmtId="1" fontId="2" fillId="3" borderId="12" xfId="0" applyNumberFormat="1" applyFont="1" applyFill="1" applyBorder="1" applyAlignment="1" applyProtection="1">
      <alignment horizontal="center"/>
      <protection hidden="1"/>
    </xf>
    <xf numFmtId="1" fontId="2" fillId="3" borderId="59" xfId="0" applyNumberFormat="1" applyFont="1" applyFill="1" applyBorder="1" applyAlignment="1" applyProtection="1">
      <alignment horizontal="center"/>
      <protection hidden="1"/>
    </xf>
    <xf numFmtId="1" fontId="2" fillId="3" borderId="36" xfId="0" applyNumberFormat="1" applyFont="1" applyFill="1" applyBorder="1" applyAlignment="1" applyProtection="1">
      <alignment horizontal="center"/>
      <protection hidden="1"/>
    </xf>
    <xf numFmtId="1" fontId="2" fillId="3" borderId="38" xfId="0" applyNumberFormat="1" applyFont="1" applyFill="1" applyBorder="1" applyAlignment="1" applyProtection="1">
      <alignment horizontal="center"/>
      <protection hidden="1"/>
    </xf>
    <xf numFmtId="0" fontId="2" fillId="3" borderId="74"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1" fontId="2" fillId="3" borderId="75" xfId="0" applyNumberFormat="1" applyFont="1" applyFill="1" applyBorder="1" applyAlignment="1" applyProtection="1">
      <alignment horizontal="center"/>
      <protection hidden="1"/>
    </xf>
    <xf numFmtId="0" fontId="2" fillId="3" borderId="39"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16" fillId="0" borderId="0" xfId="0" applyFont="1" applyBorder="1" applyAlignment="1" applyProtection="1">
      <alignment horizontal="center" shrinkToFit="1"/>
      <protection hidden="1"/>
    </xf>
    <xf numFmtId="0" fontId="16" fillId="0" borderId="0" xfId="0" applyFont="1" applyAlignment="1" applyProtection="1">
      <alignment horizontal="center" shrinkToFit="1"/>
      <protection hidden="1"/>
    </xf>
    <xf numFmtId="0" fontId="23" fillId="0" borderId="0" xfId="0" applyFont="1" applyAlignment="1" applyProtection="1">
      <alignment horizontal="center" shrinkToFit="1"/>
      <protection hidden="1"/>
    </xf>
    <xf numFmtId="0" fontId="3" fillId="3" borderId="64" xfId="0" applyFont="1" applyFill="1" applyBorder="1" applyAlignment="1" applyProtection="1">
      <alignment horizontal="center" textRotation="90"/>
      <protection hidden="1"/>
    </xf>
    <xf numFmtId="0" fontId="0" fillId="3" borderId="18" xfId="0" applyFill="1" applyBorder="1" applyAlignment="1" applyProtection="1">
      <alignment horizontal="center" textRotation="90"/>
      <protection hidden="1"/>
    </xf>
    <xf numFmtId="0" fontId="0" fillId="3" borderId="4" xfId="0" applyFill="1" applyBorder="1" applyAlignment="1" applyProtection="1">
      <alignment horizontal="center" textRotation="90"/>
      <protection hidden="1"/>
    </xf>
    <xf numFmtId="0" fontId="2" fillId="3" borderId="5" xfId="0" applyFont="1" applyFill="1" applyBorder="1" applyAlignment="1" applyProtection="1">
      <alignment horizontal="center"/>
      <protection locked="0"/>
    </xf>
    <xf numFmtId="0" fontId="2" fillId="3" borderId="7" xfId="0" applyFont="1" applyFill="1" applyBorder="1" applyAlignment="1" applyProtection="1">
      <alignment horizontal="left" shrinkToFit="1"/>
      <protection locked="0"/>
    </xf>
    <xf numFmtId="0" fontId="2" fillId="3" borderId="8" xfId="0" applyFont="1" applyFill="1" applyBorder="1" applyAlignment="1" applyProtection="1">
      <alignment horizontal="left" shrinkToFit="1"/>
      <protection locked="0"/>
    </xf>
    <xf numFmtId="0" fontId="2" fillId="3" borderId="21" xfId="0" applyFont="1" applyFill="1" applyBorder="1" applyAlignment="1" applyProtection="1">
      <alignment horizontal="center"/>
      <protection locked="0"/>
    </xf>
    <xf numFmtId="0" fontId="2" fillId="3" borderId="76" xfId="0" applyFont="1" applyFill="1" applyBorder="1" applyAlignment="1" applyProtection="1">
      <alignment horizontal="center"/>
      <protection locked="0"/>
    </xf>
    <xf numFmtId="0" fontId="2" fillId="3" borderId="35" xfId="0" applyFont="1" applyFill="1" applyBorder="1" applyAlignment="1" applyProtection="1">
      <alignment horizontal="center"/>
      <protection locked="0"/>
    </xf>
    <xf numFmtId="0" fontId="2" fillId="3" borderId="61"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3" fillId="3" borderId="33" xfId="0" applyFont="1" applyFill="1" applyBorder="1" applyAlignment="1" applyProtection="1">
      <alignment horizontal="center"/>
      <protection hidden="1"/>
    </xf>
    <xf numFmtId="0" fontId="25" fillId="4" borderId="62" xfId="0" applyFont="1" applyFill="1" applyBorder="1" applyAlignment="1" applyProtection="1">
      <alignment horizontal="center" textRotation="90"/>
      <protection hidden="1"/>
    </xf>
    <xf numFmtId="0" fontId="25" fillId="4" borderId="63" xfId="0" applyFont="1" applyFill="1" applyBorder="1" applyAlignment="1" applyProtection="1">
      <alignment horizontal="center" textRotation="90"/>
      <protection hidden="1"/>
    </xf>
    <xf numFmtId="0" fontId="2" fillId="3" borderId="59"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31" xfId="0" applyFont="1" applyFill="1" applyBorder="1" applyAlignment="1" applyProtection="1">
      <alignment horizontal="left" vertical="center"/>
      <protection locked="0"/>
    </xf>
    <xf numFmtId="0" fontId="3" fillId="3" borderId="84" xfId="0" applyFont="1" applyFill="1" applyBorder="1" applyAlignment="1">
      <alignment horizontal="center"/>
    </xf>
    <xf numFmtId="0" fontId="3" fillId="3" borderId="82" xfId="0" applyFont="1" applyFill="1" applyBorder="1" applyAlignment="1">
      <alignment horizontal="center"/>
    </xf>
    <xf numFmtId="0" fontId="3" fillId="3" borderId="77" xfId="0" applyFont="1" applyFill="1" applyBorder="1" applyAlignment="1">
      <alignment horizontal="center"/>
    </xf>
    <xf numFmtId="0" fontId="3" fillId="3" borderId="85" xfId="0" applyFont="1" applyFill="1" applyBorder="1" applyAlignment="1">
      <alignment horizontal="center"/>
    </xf>
    <xf numFmtId="0" fontId="0" fillId="3" borderId="19" xfId="0" applyFill="1" applyBorder="1" applyProtection="1">
      <protection hidden="1"/>
    </xf>
    <xf numFmtId="0" fontId="0" fillId="3" borderId="65" xfId="0" applyFill="1" applyBorder="1" applyProtection="1">
      <protection hidden="1"/>
    </xf>
    <xf numFmtId="0" fontId="0" fillId="3" borderId="18" xfId="0" applyFill="1" applyBorder="1" applyProtection="1">
      <protection hidden="1"/>
    </xf>
    <xf numFmtId="0" fontId="0" fillId="3" borderId="0" xfId="0" applyFill="1" applyBorder="1" applyProtection="1">
      <protection hidden="1"/>
    </xf>
    <xf numFmtId="0" fontId="0" fillId="3" borderId="66" xfId="0" applyFill="1" applyBorder="1" applyProtection="1">
      <protection hidden="1"/>
    </xf>
    <xf numFmtId="0" fontId="0" fillId="3" borderId="4" xfId="0" applyFill="1" applyBorder="1" applyProtection="1">
      <protection hidden="1"/>
    </xf>
    <xf numFmtId="0" fontId="0" fillId="3" borderId="28" xfId="0" applyFill="1" applyBorder="1" applyProtection="1">
      <protection hidden="1"/>
    </xf>
    <xf numFmtId="0" fontId="0" fillId="3" borderId="67" xfId="0" applyFill="1" applyBorder="1" applyProtection="1">
      <protection hidden="1"/>
    </xf>
    <xf numFmtId="0" fontId="2" fillId="3" borderId="95" xfId="0" applyFont="1" applyFill="1" applyBorder="1" applyAlignment="1" applyProtection="1">
      <alignment horizontal="center"/>
      <protection locked="0"/>
    </xf>
    <xf numFmtId="0" fontId="2" fillId="3" borderId="45" xfId="0" applyFont="1" applyFill="1" applyBorder="1" applyAlignment="1" applyProtection="1">
      <alignment horizontal="center"/>
      <protection locked="0"/>
    </xf>
    <xf numFmtId="0" fontId="2" fillId="3" borderId="96" xfId="0" applyFont="1" applyFill="1" applyBorder="1" applyAlignment="1" applyProtection="1">
      <alignment horizontal="center"/>
      <protection locked="0"/>
    </xf>
    <xf numFmtId="0" fontId="6" fillId="3" borderId="0" xfId="0" applyFont="1" applyFill="1" applyAlignment="1" applyProtection="1">
      <alignment horizontal="center"/>
      <protection locked="0"/>
    </xf>
    <xf numFmtId="0" fontId="6" fillId="3" borderId="0" xfId="0" applyFont="1" applyFill="1" applyAlignment="1" applyProtection="1">
      <alignment horizontal="center" shrinkToFit="1"/>
      <protection locked="0"/>
    </xf>
    <xf numFmtId="0" fontId="4" fillId="3" borderId="41" xfId="0" applyFont="1" applyFill="1" applyBorder="1" applyAlignment="1">
      <alignment horizontal="center"/>
    </xf>
    <xf numFmtId="0" fontId="4" fillId="3" borderId="78" xfId="0" applyFont="1" applyFill="1" applyBorder="1" applyAlignment="1">
      <alignment horizontal="center"/>
    </xf>
    <xf numFmtId="0" fontId="3" fillId="3" borderId="1" xfId="0" applyFont="1" applyFill="1" applyBorder="1" applyAlignment="1" applyProtection="1">
      <alignment horizontal="center"/>
      <protection locked="0"/>
    </xf>
    <xf numFmtId="0" fontId="3" fillId="3" borderId="59" xfId="0" applyFont="1" applyFill="1" applyBorder="1" applyAlignment="1" applyProtection="1">
      <alignment horizontal="center"/>
      <protection locked="0"/>
    </xf>
    <xf numFmtId="0" fontId="1" fillId="3" borderId="7" xfId="0" applyFont="1" applyFill="1" applyBorder="1" applyAlignment="1" applyProtection="1">
      <alignment horizontal="center"/>
      <protection hidden="1"/>
    </xf>
    <xf numFmtId="1" fontId="0" fillId="3" borderId="26" xfId="0" applyNumberFormat="1" applyFill="1" applyBorder="1" applyAlignment="1">
      <alignment horizontal="center"/>
    </xf>
    <xf numFmtId="0" fontId="0" fillId="3" borderId="26" xfId="0" applyFill="1" applyBorder="1" applyAlignment="1">
      <alignment horizontal="center"/>
    </xf>
    <xf numFmtId="0" fontId="0" fillId="3" borderId="71" xfId="0" applyFill="1" applyBorder="1" applyAlignment="1">
      <alignment horizontal="center"/>
    </xf>
    <xf numFmtId="0" fontId="1" fillId="3" borderId="1" xfId="0" applyFont="1" applyFill="1" applyBorder="1" applyAlignment="1" applyProtection="1">
      <alignment horizontal="center"/>
      <protection hidden="1"/>
    </xf>
    <xf numFmtId="0" fontId="3" fillId="3" borderId="76" xfId="0" applyFont="1" applyFill="1" applyBorder="1" applyAlignment="1" applyProtection="1">
      <alignment horizontal="center" vertical="justify"/>
      <protection hidden="1"/>
    </xf>
    <xf numFmtId="0" fontId="3" fillId="3" borderId="72" xfId="0" applyFont="1" applyFill="1" applyBorder="1" applyAlignment="1" applyProtection="1">
      <alignment horizontal="center" vertical="justify"/>
      <protection hidden="1"/>
    </xf>
    <xf numFmtId="0" fontId="3" fillId="3" borderId="21" xfId="0" applyFont="1" applyFill="1" applyBorder="1" applyAlignment="1" applyProtection="1">
      <alignment horizontal="center" vertical="justify"/>
      <protection hidden="1"/>
    </xf>
    <xf numFmtId="0" fontId="3" fillId="3" borderId="23" xfId="0" applyFont="1" applyFill="1" applyBorder="1" applyAlignment="1" applyProtection="1">
      <alignment horizontal="center" vertical="justify"/>
      <protection hidden="1"/>
    </xf>
    <xf numFmtId="0" fontId="3" fillId="3" borderId="0" xfId="0" applyFont="1" applyFill="1" applyBorder="1" applyAlignment="1" applyProtection="1">
      <alignment horizontal="center" vertical="justify"/>
      <protection hidden="1"/>
    </xf>
    <xf numFmtId="0" fontId="3" fillId="3" borderId="50" xfId="0" applyFont="1" applyFill="1" applyBorder="1" applyAlignment="1" applyProtection="1">
      <alignment horizontal="center" vertical="justify"/>
      <protection hidden="1"/>
    </xf>
    <xf numFmtId="0" fontId="3" fillId="3" borderId="73" xfId="0" applyFont="1" applyFill="1" applyBorder="1" applyAlignment="1" applyProtection="1">
      <alignment horizontal="center" vertical="justify"/>
      <protection hidden="1"/>
    </xf>
    <xf numFmtId="0" fontId="3" fillId="3" borderId="54" xfId="0" applyFont="1" applyFill="1" applyBorder="1" applyAlignment="1" applyProtection="1">
      <alignment horizontal="center" vertical="justify"/>
      <protection hidden="1"/>
    </xf>
    <xf numFmtId="0" fontId="3" fillId="3" borderId="12" xfId="0" applyFont="1" applyFill="1" applyBorder="1" applyAlignment="1" applyProtection="1">
      <alignment horizontal="center" vertical="justify"/>
      <protection hidden="1"/>
    </xf>
    <xf numFmtId="164" fontId="2" fillId="3" borderId="1" xfId="0" applyNumberFormat="1" applyFont="1" applyFill="1" applyBorder="1" applyAlignment="1" applyProtection="1">
      <alignment horizontal="center"/>
      <protection hidden="1"/>
    </xf>
    <xf numFmtId="0" fontId="2"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protection hidden="1"/>
    </xf>
    <xf numFmtId="0" fontId="0" fillId="3" borderId="1" xfId="0" applyFill="1" applyBorder="1" applyAlignment="1" applyProtection="1">
      <alignment horizontal="center"/>
      <protection hidden="1"/>
    </xf>
    <xf numFmtId="0" fontId="3" fillId="3" borderId="38" xfId="0" applyFont="1" applyFill="1" applyBorder="1" applyAlignment="1" applyProtection="1">
      <alignment horizontal="left"/>
      <protection hidden="1"/>
    </xf>
    <xf numFmtId="0" fontId="3" fillId="3" borderId="1" xfId="0" applyFont="1" applyFill="1" applyBorder="1" applyAlignment="1" applyProtection="1">
      <alignment horizontal="left"/>
      <protection hidden="1"/>
    </xf>
    <xf numFmtId="0" fontId="2" fillId="3" borderId="73" xfId="0" applyFont="1" applyFill="1" applyBorder="1" applyAlignment="1" applyProtection="1">
      <alignment horizontal="center"/>
      <protection hidden="1"/>
    </xf>
    <xf numFmtId="0" fontId="2" fillId="3" borderId="54" xfId="0" applyFont="1" applyFill="1" applyBorder="1" applyAlignment="1" applyProtection="1">
      <alignment horizontal="center"/>
      <protection hidden="1"/>
    </xf>
    <xf numFmtId="0" fontId="2" fillId="3" borderId="12" xfId="0" applyFont="1" applyFill="1" applyBorder="1" applyAlignment="1" applyProtection="1">
      <alignment horizontal="center"/>
      <protection hidden="1"/>
    </xf>
    <xf numFmtId="1" fontId="2" fillId="3" borderId="36" xfId="0" applyNumberFormat="1" applyFont="1" applyFill="1" applyBorder="1" applyAlignment="1" applyProtection="1">
      <alignment horizontal="center"/>
      <protection locked="0"/>
    </xf>
    <xf numFmtId="1" fontId="2" fillId="3" borderId="45" xfId="0" applyNumberFormat="1" applyFont="1" applyFill="1" applyBorder="1" applyAlignment="1" applyProtection="1">
      <alignment horizontal="center"/>
      <protection locked="0"/>
    </xf>
    <xf numFmtId="1" fontId="2" fillId="3" borderId="35" xfId="0" applyNumberFormat="1" applyFont="1" applyFill="1" applyBorder="1" applyAlignment="1" applyProtection="1">
      <alignment horizontal="center"/>
      <protection locked="0"/>
    </xf>
    <xf numFmtId="1" fontId="2" fillId="3" borderId="6" xfId="0" applyNumberFormat="1" applyFont="1" applyFill="1" applyBorder="1" applyAlignment="1" applyProtection="1">
      <alignment horizontal="center"/>
      <protection locked="0"/>
    </xf>
    <xf numFmtId="1" fontId="3" fillId="3" borderId="79" xfId="0" applyNumberFormat="1" applyFont="1" applyFill="1" applyBorder="1" applyAlignment="1" applyProtection="1">
      <alignment horizontal="center"/>
      <protection hidden="1"/>
    </xf>
    <xf numFmtId="1" fontId="3" fillId="3" borderId="61" xfId="0" applyNumberFormat="1" applyFont="1" applyFill="1" applyBorder="1" applyAlignment="1" applyProtection="1">
      <alignment horizontal="center"/>
      <protection hidden="1"/>
    </xf>
    <xf numFmtId="1" fontId="3" fillId="3" borderId="80" xfId="0" applyNumberFormat="1" applyFont="1" applyFill="1" applyBorder="1" applyAlignment="1" applyProtection="1">
      <alignment horizontal="center"/>
      <protection hidden="1"/>
    </xf>
    <xf numFmtId="0" fontId="2" fillId="3" borderId="16" xfId="0" applyFont="1" applyFill="1" applyBorder="1" applyAlignment="1" applyProtection="1">
      <alignment horizontal="center"/>
      <protection hidden="1"/>
    </xf>
    <xf numFmtId="0" fontId="2" fillId="3" borderId="81" xfId="0" applyFont="1" applyFill="1" applyBorder="1" applyAlignment="1" applyProtection="1">
      <alignment horizontal="center"/>
      <protection hidden="1"/>
    </xf>
    <xf numFmtId="0" fontId="7" fillId="3" borderId="82" xfId="0" applyFont="1" applyFill="1" applyBorder="1" applyAlignment="1" applyProtection="1">
      <alignment horizontal="center"/>
      <protection hidden="1"/>
    </xf>
    <xf numFmtId="0" fontId="7" fillId="3" borderId="81" xfId="0" applyFont="1" applyFill="1" applyBorder="1" applyAlignment="1" applyProtection="1">
      <alignment horizontal="center"/>
      <protection hidden="1"/>
    </xf>
    <xf numFmtId="0" fontId="1" fillId="3" borderId="13" xfId="0" applyFont="1" applyFill="1" applyBorder="1" applyAlignment="1" applyProtection="1">
      <alignment horizontal="center"/>
      <protection hidden="1"/>
    </xf>
    <xf numFmtId="0" fontId="0" fillId="3" borderId="7"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2" fillId="3" borderId="13"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83" xfId="0" applyFont="1" applyFill="1" applyBorder="1" applyAlignment="1" applyProtection="1">
      <alignment horizontal="center"/>
      <protection locked="0"/>
    </xf>
    <xf numFmtId="0" fontId="3" fillId="3" borderId="86" xfId="0" applyFont="1" applyFill="1" applyBorder="1" applyAlignment="1">
      <alignment horizontal="center" vertical="top"/>
    </xf>
    <xf numFmtId="0" fontId="3" fillId="3" borderId="41" xfId="0" applyFont="1" applyFill="1" applyBorder="1" applyAlignment="1">
      <alignment horizontal="center" vertical="top"/>
    </xf>
    <xf numFmtId="0" fontId="3" fillId="3" borderId="82" xfId="0" applyFont="1" applyFill="1" applyBorder="1" applyAlignment="1">
      <alignment horizontal="center" vertical="top"/>
    </xf>
    <xf numFmtId="0" fontId="3" fillId="3" borderId="64" xfId="0" applyFont="1" applyFill="1" applyBorder="1" applyAlignment="1">
      <alignment horizontal="center"/>
    </xf>
    <xf numFmtId="0" fontId="3" fillId="3" borderId="87" xfId="0" applyFont="1" applyFill="1" applyBorder="1" applyAlignment="1">
      <alignment horizontal="center"/>
    </xf>
    <xf numFmtId="0" fontId="25" fillId="5" borderId="62" xfId="0" applyFont="1" applyFill="1" applyBorder="1" applyAlignment="1" applyProtection="1">
      <alignment horizontal="center" textRotation="90" shrinkToFit="1"/>
      <protection hidden="1"/>
    </xf>
    <xf numFmtId="0" fontId="25" fillId="5" borderId="63" xfId="0" applyFont="1" applyFill="1" applyBorder="1" applyAlignment="1" applyProtection="1">
      <alignment horizontal="center" textRotation="90" shrinkToFit="1"/>
      <protection hidden="1"/>
    </xf>
    <xf numFmtId="0" fontId="2" fillId="3" borderId="13" xfId="0" applyFont="1" applyFill="1" applyBorder="1" applyAlignment="1" applyProtection="1">
      <alignment horizontal="left" shrinkToFit="1"/>
      <protection locked="0"/>
    </xf>
    <xf numFmtId="0" fontId="2" fillId="3" borderId="88" xfId="0" applyFont="1" applyFill="1" applyBorder="1" applyAlignment="1" applyProtection="1">
      <alignment horizontal="left" shrinkToFit="1"/>
      <protection locked="0"/>
    </xf>
    <xf numFmtId="0" fontId="2" fillId="3" borderId="33" xfId="0" applyFont="1" applyFill="1" applyBorder="1" applyAlignment="1" applyProtection="1">
      <alignment horizontal="center"/>
      <protection locked="0"/>
    </xf>
    <xf numFmtId="0" fontId="2" fillId="3" borderId="69" xfId="0" applyFont="1" applyFill="1" applyBorder="1" applyAlignment="1" applyProtection="1">
      <alignment horizontal="center"/>
      <protection locked="0"/>
    </xf>
    <xf numFmtId="0" fontId="2" fillId="3" borderId="25" xfId="0" applyFont="1" applyFill="1" applyBorder="1" applyAlignment="1" applyProtection="1">
      <alignment horizontal="center"/>
      <protection locked="0"/>
    </xf>
    <xf numFmtId="1" fontId="2" fillId="3" borderId="33" xfId="0" applyNumberFormat="1" applyFont="1" applyFill="1" applyBorder="1" applyAlignment="1" applyProtection="1">
      <alignment horizontal="center"/>
      <protection locked="0"/>
    </xf>
    <xf numFmtId="1" fontId="2" fillId="3" borderId="25" xfId="0" applyNumberFormat="1" applyFont="1" applyFill="1" applyBorder="1" applyAlignment="1" applyProtection="1">
      <alignment horizontal="center"/>
      <protection locked="0"/>
    </xf>
    <xf numFmtId="1" fontId="2" fillId="3" borderId="54" xfId="0" applyNumberFormat="1" applyFont="1" applyFill="1" applyBorder="1" applyAlignment="1" applyProtection="1">
      <alignment horizontal="center"/>
      <protection locked="0"/>
    </xf>
    <xf numFmtId="1" fontId="2" fillId="3" borderId="89" xfId="0" applyNumberFormat="1" applyFont="1" applyFill="1" applyBorder="1" applyAlignment="1" applyProtection="1">
      <alignment horizontal="center"/>
      <protection locked="0"/>
    </xf>
    <xf numFmtId="0" fontId="3" fillId="3" borderId="79" xfId="0" applyFont="1" applyFill="1" applyBorder="1" applyAlignment="1" applyProtection="1">
      <alignment horizontal="center"/>
      <protection hidden="1"/>
    </xf>
    <xf numFmtId="0" fontId="3" fillId="3" borderId="80" xfId="0" applyFont="1" applyFill="1" applyBorder="1" applyAlignment="1" applyProtection="1">
      <alignment horizontal="center"/>
      <protection hidden="1"/>
    </xf>
    <xf numFmtId="0" fontId="2" fillId="3" borderId="59" xfId="0" applyFont="1" applyFill="1" applyBorder="1" applyAlignment="1" applyProtection="1">
      <alignment horizontal="center"/>
      <protection hidden="1"/>
    </xf>
    <xf numFmtId="0" fontId="2" fillId="3" borderId="36" xfId="0" applyFont="1" applyFill="1" applyBorder="1" applyAlignment="1" applyProtection="1">
      <alignment horizontal="center"/>
      <protection hidden="1"/>
    </xf>
    <xf numFmtId="0" fontId="2" fillId="3" borderId="38" xfId="0" applyFont="1" applyFill="1" applyBorder="1" applyAlignment="1" applyProtection="1">
      <alignment horizontal="center"/>
      <protection hidden="1"/>
    </xf>
    <xf numFmtId="0" fontId="3" fillId="3" borderId="82" xfId="0" applyFont="1" applyFill="1" applyBorder="1" applyAlignment="1" applyProtection="1">
      <alignment horizontal="center"/>
      <protection hidden="1"/>
    </xf>
    <xf numFmtId="0" fontId="3" fillId="3" borderId="81" xfId="0" applyFont="1" applyFill="1" applyBorder="1" applyAlignment="1" applyProtection="1">
      <alignment horizontal="center"/>
      <protection hidden="1"/>
    </xf>
    <xf numFmtId="0" fontId="3" fillId="3" borderId="90"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3" borderId="36" xfId="0" applyFont="1" applyFill="1" applyBorder="1" applyAlignment="1" applyProtection="1">
      <alignment horizontal="center"/>
      <protection hidden="1"/>
    </xf>
    <xf numFmtId="0" fontId="3" fillId="3" borderId="45" xfId="0" applyFont="1" applyFill="1" applyBorder="1" applyAlignment="1" applyProtection="1">
      <alignment horizontal="center"/>
      <protection hidden="1"/>
    </xf>
    <xf numFmtId="0" fontId="2" fillId="3" borderId="60" xfId="0" applyFont="1" applyFill="1" applyBorder="1" applyAlignment="1" applyProtection="1">
      <alignment horizontal="left" vertical="center" shrinkToFit="1"/>
      <protection locked="0"/>
    </xf>
    <xf numFmtId="0" fontId="2" fillId="3" borderId="61" xfId="0" applyFont="1" applyFill="1" applyBorder="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2" fillId="3" borderId="91" xfId="0" applyFont="1" applyFill="1" applyBorder="1" applyAlignment="1" applyProtection="1">
      <alignment horizontal="center"/>
      <protection hidden="1"/>
    </xf>
    <xf numFmtId="0" fontId="2" fillId="3" borderId="92" xfId="0" applyFont="1" applyFill="1" applyBorder="1" applyAlignment="1" applyProtection="1">
      <alignment horizontal="center"/>
      <protection hidden="1"/>
    </xf>
    <xf numFmtId="0" fontId="2" fillId="3" borderId="93" xfId="0" applyFont="1" applyFill="1" applyBorder="1" applyAlignment="1" applyProtection="1">
      <alignment horizontal="center"/>
      <protection hidden="1"/>
    </xf>
    <xf numFmtId="0" fontId="2" fillId="3" borderId="14" xfId="0" applyFont="1" applyFill="1" applyBorder="1" applyAlignment="1" applyProtection="1">
      <alignment horizontal="center"/>
      <protection hidden="1"/>
    </xf>
    <xf numFmtId="0" fontId="2" fillId="3" borderId="94" xfId="0" applyFont="1" applyFill="1" applyBorder="1" applyAlignment="1" applyProtection="1">
      <alignment horizontal="center"/>
      <protection hidden="1"/>
    </xf>
    <xf numFmtId="0" fontId="2" fillId="3" borderId="88" xfId="0" applyFont="1" applyFill="1" applyBorder="1" applyAlignment="1" applyProtection="1">
      <alignment horizontal="center"/>
      <protection hidden="1"/>
    </xf>
    <xf numFmtId="0" fontId="6" fillId="3" borderId="19" xfId="0" applyFont="1" applyFill="1" applyBorder="1" applyAlignment="1" applyProtection="1">
      <alignment horizontal="center" vertical="center"/>
      <protection hidden="1"/>
    </xf>
    <xf numFmtId="0" fontId="6" fillId="3" borderId="65" xfId="0" applyFont="1" applyFill="1" applyBorder="1" applyAlignment="1" applyProtection="1">
      <alignment horizontal="center" vertical="center"/>
      <protection hidden="1"/>
    </xf>
    <xf numFmtId="0" fontId="6" fillId="3" borderId="28" xfId="0" applyFont="1" applyFill="1" applyBorder="1" applyAlignment="1" applyProtection="1">
      <alignment horizontal="center" vertical="center"/>
      <protection hidden="1"/>
    </xf>
    <xf numFmtId="0" fontId="6" fillId="3" borderId="67" xfId="0" applyFont="1" applyFill="1" applyBorder="1" applyAlignment="1" applyProtection="1">
      <alignment horizontal="center" vertical="center"/>
      <protection hidden="1"/>
    </xf>
    <xf numFmtId="0" fontId="2" fillId="3" borderId="59" xfId="0" applyFont="1" applyFill="1" applyBorder="1" applyAlignment="1" applyProtection="1">
      <alignment horizontal="left" shrinkToFit="1"/>
      <protection locked="0"/>
    </xf>
    <xf numFmtId="0" fontId="2" fillId="3" borderId="36" xfId="0" applyFont="1" applyFill="1" applyBorder="1" applyAlignment="1" applyProtection="1">
      <alignment horizontal="left" shrinkToFit="1"/>
      <protection locked="0"/>
    </xf>
    <xf numFmtId="0" fontId="2" fillId="3" borderId="72" xfId="0" applyFont="1" applyFill="1" applyBorder="1" applyAlignment="1" applyProtection="1">
      <alignment horizontal="center"/>
      <protection locked="0"/>
    </xf>
    <xf numFmtId="0" fontId="2" fillId="3" borderId="76" xfId="0" applyFont="1" applyFill="1" applyBorder="1" applyAlignment="1" applyProtection="1">
      <alignment horizontal="center" shrinkToFit="1"/>
      <protection locked="0"/>
    </xf>
    <xf numFmtId="0" fontId="2" fillId="3" borderId="72" xfId="0" applyFont="1" applyFill="1" applyBorder="1" applyAlignment="1" applyProtection="1">
      <alignment horizontal="center" shrinkToFit="1"/>
      <protection locked="0"/>
    </xf>
    <xf numFmtId="1" fontId="2" fillId="3" borderId="34" xfId="0" applyNumberFormat="1" applyFont="1" applyFill="1" applyBorder="1" applyAlignment="1" applyProtection="1">
      <alignment horizontal="center"/>
      <protection locked="0"/>
    </xf>
    <xf numFmtId="1" fontId="2" fillId="3" borderId="38" xfId="0" applyNumberFormat="1" applyFont="1" applyFill="1" applyBorder="1" applyAlignment="1" applyProtection="1">
      <alignment horizontal="center"/>
      <protection locked="0"/>
    </xf>
    <xf numFmtId="14" fontId="2" fillId="3" borderId="59" xfId="0" applyNumberFormat="1" applyFont="1" applyFill="1" applyBorder="1" applyAlignment="1" applyProtection="1">
      <alignment horizontal="left" shrinkToFit="1"/>
      <protection locked="0"/>
    </xf>
    <xf numFmtId="14" fontId="2" fillId="3" borderId="36" xfId="0" applyNumberFormat="1" applyFont="1" applyFill="1" applyBorder="1" applyAlignment="1" applyProtection="1">
      <alignment horizontal="left" shrinkToFit="1"/>
      <protection locked="0"/>
    </xf>
    <xf numFmtId="14" fontId="2" fillId="3" borderId="31" xfId="0" applyNumberFormat="1" applyFont="1" applyFill="1" applyBorder="1" applyAlignment="1" applyProtection="1">
      <alignment horizontal="left" shrinkToFit="1"/>
      <protection locked="0"/>
    </xf>
    <xf numFmtId="0" fontId="2" fillId="3" borderId="75" xfId="0" applyFont="1" applyFill="1" applyBorder="1" applyAlignment="1" applyProtection="1">
      <alignment horizontal="center"/>
      <protection hidden="1"/>
    </xf>
    <xf numFmtId="0" fontId="2" fillId="3" borderId="26" xfId="0" applyFont="1" applyFill="1" applyBorder="1" applyAlignment="1" applyProtection="1">
      <alignment horizontal="center"/>
      <protection hidden="1"/>
    </xf>
    <xf numFmtId="0" fontId="2" fillId="3" borderId="60" xfId="0" applyFont="1" applyFill="1" applyBorder="1" applyAlignment="1" applyProtection="1">
      <alignment horizontal="center"/>
      <protection locked="0"/>
    </xf>
    <xf numFmtId="0" fontId="2" fillId="3" borderId="80" xfId="0" applyFont="1" applyFill="1" applyBorder="1" applyAlignment="1" applyProtection="1">
      <alignment horizontal="center"/>
      <protection locked="0"/>
    </xf>
    <xf numFmtId="0" fontId="2" fillId="3" borderId="79" xfId="0" applyFont="1" applyFill="1" applyBorder="1" applyAlignment="1" applyProtection="1">
      <alignment horizontal="center"/>
      <protection locked="0"/>
    </xf>
    <xf numFmtId="0" fontId="2" fillId="3" borderId="73" xfId="0" applyFont="1" applyFill="1" applyBorder="1" applyAlignment="1" applyProtection="1">
      <alignment horizontal="left" shrinkToFit="1"/>
      <protection locked="0"/>
    </xf>
    <xf numFmtId="1" fontId="2" fillId="3" borderId="64" xfId="0" applyNumberFormat="1" applyFont="1" applyFill="1" applyBorder="1" applyAlignment="1" applyProtection="1">
      <alignment horizontal="center"/>
      <protection locked="0"/>
    </xf>
    <xf numFmtId="1" fontId="2" fillId="3" borderId="87" xfId="0" applyNumberFormat="1" applyFont="1" applyFill="1" applyBorder="1" applyAlignment="1" applyProtection="1">
      <alignment horizontal="center"/>
      <protection locked="0"/>
    </xf>
    <xf numFmtId="1" fontId="2" fillId="3" borderId="52" xfId="0" applyNumberFormat="1" applyFont="1" applyFill="1" applyBorder="1" applyAlignment="1" applyProtection="1">
      <alignment horizontal="center"/>
      <protection locked="0"/>
    </xf>
    <xf numFmtId="1" fontId="2" fillId="3" borderId="21" xfId="0" applyNumberFormat="1" applyFont="1" applyFill="1" applyBorder="1" applyAlignment="1" applyProtection="1">
      <alignment horizontal="center"/>
      <protection locked="0"/>
    </xf>
    <xf numFmtId="0" fontId="2" fillId="3" borderId="97" xfId="0" applyFont="1" applyFill="1" applyBorder="1" applyAlignment="1" applyProtection="1">
      <alignment horizontal="center"/>
      <protection locked="0"/>
    </xf>
    <xf numFmtId="0" fontId="3" fillId="3" borderId="41" xfId="0" applyFont="1" applyFill="1" applyBorder="1" applyAlignment="1">
      <alignment horizontal="center"/>
    </xf>
    <xf numFmtId="0" fontId="3" fillId="3" borderId="51"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6" fillId="3" borderId="50" xfId="0" applyFont="1" applyFill="1" applyBorder="1" applyAlignment="1" applyProtection="1">
      <alignment horizontal="center" vertical="center"/>
      <protection hidden="1"/>
    </xf>
    <xf numFmtId="0" fontId="6" fillId="3" borderId="42" xfId="0" applyFont="1" applyFill="1" applyBorder="1" applyAlignment="1" applyProtection="1">
      <alignment horizontal="center" vertical="center"/>
      <protection hidden="1"/>
    </xf>
    <xf numFmtId="0" fontId="3" fillId="3" borderId="0" xfId="0" applyFont="1" applyFill="1" applyBorder="1" applyAlignment="1">
      <alignment horizontal="center"/>
    </xf>
    <xf numFmtId="0" fontId="3" fillId="3" borderId="98" xfId="0" applyFont="1" applyFill="1" applyBorder="1" applyAlignment="1">
      <alignment horizontal="center"/>
    </xf>
    <xf numFmtId="0" fontId="3" fillId="3" borderId="43" xfId="0" applyFont="1" applyFill="1" applyBorder="1" applyAlignment="1">
      <alignment horizontal="center"/>
    </xf>
    <xf numFmtId="0" fontId="3" fillId="3" borderId="86" xfId="0" applyFont="1" applyFill="1" applyBorder="1" applyAlignment="1">
      <alignment horizontal="center"/>
    </xf>
    <xf numFmtId="0" fontId="3" fillId="3" borderId="78" xfId="0" applyFont="1" applyFill="1" applyBorder="1" applyAlignment="1">
      <alignment horizontal="center"/>
    </xf>
    <xf numFmtId="0" fontId="2" fillId="3" borderId="33" xfId="0" applyFont="1" applyFill="1" applyBorder="1" applyAlignment="1">
      <alignment horizontal="center" shrinkToFit="1"/>
    </xf>
    <xf numFmtId="0" fontId="2" fillId="3" borderId="69" xfId="0" applyFont="1" applyFill="1" applyBorder="1" applyAlignment="1">
      <alignment horizontal="center" shrinkToFit="1"/>
    </xf>
    <xf numFmtId="0" fontId="2" fillId="3" borderId="56" xfId="0" applyFont="1" applyFill="1" applyBorder="1" applyAlignment="1">
      <alignment horizontal="center" shrinkToFit="1"/>
    </xf>
    <xf numFmtId="0" fontId="27" fillId="4" borderId="99" xfId="0" applyFont="1" applyFill="1" applyBorder="1" applyAlignment="1" applyProtection="1">
      <alignment horizontal="center" textRotation="90"/>
      <protection hidden="1"/>
    </xf>
    <xf numFmtId="0" fontId="27" fillId="4" borderId="92" xfId="0" applyFont="1" applyFill="1" applyBorder="1" applyAlignment="1" applyProtection="1">
      <alignment horizontal="center" textRotation="90"/>
      <protection hidden="1"/>
    </xf>
    <xf numFmtId="0" fontId="3" fillId="3" borderId="4" xfId="0" applyFont="1" applyFill="1" applyBorder="1" applyAlignment="1">
      <alignment horizontal="center" vertical="top"/>
    </xf>
    <xf numFmtId="0" fontId="3" fillId="3" borderId="28" xfId="0" applyFont="1" applyFill="1" applyBorder="1" applyAlignment="1">
      <alignment horizontal="center" vertical="top"/>
    </xf>
    <xf numFmtId="0" fontId="3" fillId="3" borderId="6" xfId="0" applyFont="1" applyFill="1" applyBorder="1" applyAlignment="1">
      <alignment horizontal="center"/>
    </xf>
    <xf numFmtId="0" fontId="3" fillId="3" borderId="64" xfId="0" applyFont="1" applyFill="1" applyBorder="1" applyAlignment="1">
      <alignment horizontal="center" vertical="top"/>
    </xf>
    <xf numFmtId="0" fontId="3" fillId="3" borderId="19" xfId="0" applyFont="1" applyFill="1" applyBorder="1" applyAlignment="1">
      <alignment horizontal="center" vertical="top"/>
    </xf>
    <xf numFmtId="0" fontId="3" fillId="3" borderId="60" xfId="0" applyFont="1" applyFill="1" applyBorder="1" applyAlignment="1">
      <alignment horizontal="center"/>
    </xf>
    <xf numFmtId="0" fontId="3" fillId="3" borderId="80" xfId="0" applyFont="1" applyFill="1" applyBorder="1" applyAlignment="1">
      <alignment horizontal="center"/>
    </xf>
    <xf numFmtId="0" fontId="2" fillId="3" borderId="12" xfId="0" applyFont="1" applyFill="1" applyBorder="1" applyAlignment="1" applyProtection="1">
      <alignment horizontal="center"/>
      <protection locked="0"/>
    </xf>
    <xf numFmtId="0" fontId="2" fillId="3" borderId="73" xfId="0" applyFont="1" applyFill="1" applyBorder="1" applyAlignment="1" applyProtection="1">
      <alignment horizontal="center"/>
      <protection locked="0"/>
    </xf>
    <xf numFmtId="0" fontId="2" fillId="3" borderId="28" xfId="0" applyFont="1" applyFill="1" applyBorder="1" applyAlignment="1">
      <alignment horizontal="center"/>
    </xf>
    <xf numFmtId="0" fontId="2" fillId="3" borderId="76" xfId="0" applyFont="1" applyFill="1" applyBorder="1" applyAlignment="1" applyProtection="1">
      <alignment horizontal="center"/>
      <protection hidden="1"/>
    </xf>
    <xf numFmtId="0" fontId="2" fillId="3" borderId="72" xfId="0" applyFont="1" applyFill="1" applyBorder="1" applyAlignment="1" applyProtection="1">
      <alignment horizontal="center"/>
      <protection hidden="1"/>
    </xf>
    <xf numFmtId="0" fontId="2" fillId="3" borderId="21" xfId="0" applyFont="1" applyFill="1" applyBorder="1" applyAlignment="1" applyProtection="1">
      <alignment horizontal="center"/>
      <protection hidden="1"/>
    </xf>
    <xf numFmtId="0" fontId="2" fillId="3" borderId="23" xfId="0" applyFont="1" applyFill="1" applyBorder="1" applyAlignment="1" applyProtection="1">
      <alignment horizontal="center"/>
      <protection hidden="1"/>
    </xf>
    <xf numFmtId="0" fontId="2" fillId="3" borderId="0" xfId="0" applyFont="1" applyFill="1" applyBorder="1" applyAlignment="1" applyProtection="1">
      <alignment horizontal="center"/>
      <protection hidden="1"/>
    </xf>
    <xf numFmtId="0" fontId="2" fillId="3" borderId="50" xfId="0" applyFont="1" applyFill="1" applyBorder="1" applyAlignment="1" applyProtection="1">
      <alignment horizontal="center"/>
      <protection hidden="1"/>
    </xf>
    <xf numFmtId="0" fontId="2" fillId="3" borderId="71" xfId="0" applyFont="1" applyFill="1" applyBorder="1" applyAlignment="1" applyProtection="1">
      <alignment horizontal="center"/>
      <protection hidden="1"/>
    </xf>
    <xf numFmtId="0" fontId="4" fillId="2" borderId="0" xfId="0" applyFont="1" applyFill="1" applyAlignment="1" applyProtection="1">
      <alignment horizontal="center" vertical="justify" shrinkToFit="1"/>
      <protection hidden="1"/>
    </xf>
    <xf numFmtId="0" fontId="1" fillId="3" borderId="59" xfId="0" applyFont="1" applyFill="1" applyBorder="1" applyAlignment="1" applyProtection="1">
      <alignment horizontal="center"/>
      <protection hidden="1"/>
    </xf>
    <xf numFmtId="0" fontId="1" fillId="3" borderId="36" xfId="0" applyFont="1" applyFill="1" applyBorder="1" applyAlignment="1" applyProtection="1">
      <alignment horizontal="center"/>
      <protection hidden="1"/>
    </xf>
    <xf numFmtId="0" fontId="1" fillId="3" borderId="38" xfId="0" applyFont="1" applyFill="1" applyBorder="1" applyAlignment="1" applyProtection="1">
      <alignment horizontal="center"/>
      <protection hidden="1"/>
    </xf>
    <xf numFmtId="0" fontId="2" fillId="3" borderId="76" xfId="0" applyFont="1" applyFill="1" applyBorder="1" applyAlignment="1" applyProtection="1">
      <alignment horizontal="center" vertical="center"/>
      <protection hidden="1"/>
    </xf>
    <xf numFmtId="0" fontId="2" fillId="3" borderId="72" xfId="0" applyFont="1" applyFill="1" applyBorder="1" applyAlignment="1" applyProtection="1">
      <alignment horizontal="center" vertical="center"/>
      <protection hidden="1"/>
    </xf>
    <xf numFmtId="0" fontId="2" fillId="3" borderId="36" xfId="0" applyFont="1" applyFill="1" applyBorder="1" applyAlignment="1" applyProtection="1">
      <alignment horizontal="center" vertical="center"/>
      <protection hidden="1"/>
    </xf>
    <xf numFmtId="0" fontId="2" fillId="3" borderId="38" xfId="0" applyFont="1" applyFill="1" applyBorder="1" applyAlignment="1" applyProtection="1">
      <alignment horizontal="center" vertical="center"/>
      <protection hidden="1"/>
    </xf>
    <xf numFmtId="0" fontId="2" fillId="3" borderId="76" xfId="0" applyFont="1" applyFill="1" applyBorder="1" applyAlignment="1" applyProtection="1">
      <alignment horizontal="center" vertical="justify"/>
      <protection locked="0"/>
    </xf>
    <xf numFmtId="0" fontId="2" fillId="3" borderId="72" xfId="0" applyFont="1" applyFill="1" applyBorder="1" applyAlignment="1" applyProtection="1">
      <alignment horizontal="center" vertical="justify"/>
      <protection locked="0"/>
    </xf>
    <xf numFmtId="0" fontId="2" fillId="3" borderId="97" xfId="0" applyFont="1" applyFill="1" applyBorder="1" applyAlignment="1" applyProtection="1">
      <alignment horizontal="center" vertical="justify"/>
      <protection locked="0"/>
    </xf>
    <xf numFmtId="0" fontId="2" fillId="3" borderId="23" xfId="0" applyFont="1" applyFill="1" applyBorder="1" applyAlignment="1" applyProtection="1">
      <alignment horizontal="center" vertical="justify"/>
      <protection locked="0"/>
    </xf>
    <xf numFmtId="0" fontId="2" fillId="3" borderId="0" xfId="0" applyFont="1" applyFill="1" applyBorder="1" applyAlignment="1" applyProtection="1">
      <alignment horizontal="center" vertical="justify"/>
      <protection locked="0"/>
    </xf>
    <xf numFmtId="0" fontId="2" fillId="3" borderId="98" xfId="0" applyFont="1" applyFill="1" applyBorder="1" applyAlignment="1" applyProtection="1">
      <alignment horizontal="center" vertical="justify"/>
      <protection locked="0"/>
    </xf>
    <xf numFmtId="0" fontId="2" fillId="3" borderId="76" xfId="0" applyFont="1" applyFill="1" applyBorder="1" applyAlignment="1" applyProtection="1">
      <alignment horizontal="center" vertical="justify"/>
      <protection hidden="1"/>
    </xf>
    <xf numFmtId="0" fontId="2" fillId="3" borderId="72" xfId="0" applyFont="1" applyFill="1" applyBorder="1" applyAlignment="1" applyProtection="1">
      <alignment horizontal="center" vertical="justify"/>
      <protection hidden="1"/>
    </xf>
    <xf numFmtId="0" fontId="2" fillId="3" borderId="21" xfId="0" applyFont="1" applyFill="1" applyBorder="1" applyAlignment="1" applyProtection="1">
      <alignment horizontal="center" vertical="justify"/>
      <protection hidden="1"/>
    </xf>
    <xf numFmtId="0" fontId="2" fillId="3" borderId="50" xfId="0" applyFont="1" applyFill="1" applyBorder="1" applyAlignment="1" applyProtection="1">
      <alignment horizontal="center" vertical="justify"/>
      <protection hidden="1"/>
    </xf>
    <xf numFmtId="0" fontId="3" fillId="3" borderId="72" xfId="0" applyFont="1" applyFill="1" applyBorder="1" applyAlignment="1" applyProtection="1">
      <alignment horizontal="center" vertical="justify" textRotation="90"/>
      <protection hidden="1"/>
    </xf>
    <xf numFmtId="0" fontId="3" fillId="3" borderId="21" xfId="0" applyFont="1" applyFill="1" applyBorder="1" applyAlignment="1" applyProtection="1">
      <alignment horizontal="center" vertical="justify" textRotation="90"/>
      <protection hidden="1"/>
    </xf>
    <xf numFmtId="0" fontId="3" fillId="3" borderId="0" xfId="0" applyFont="1" applyFill="1" applyBorder="1" applyAlignment="1" applyProtection="1">
      <alignment horizontal="center" vertical="justify" textRotation="90"/>
      <protection hidden="1"/>
    </xf>
    <xf numFmtId="0" fontId="3" fillId="3" borderId="50" xfId="0" applyFont="1" applyFill="1" applyBorder="1" applyAlignment="1" applyProtection="1">
      <alignment horizontal="center" vertical="justify" textRotation="90"/>
      <protection hidden="1"/>
    </xf>
    <xf numFmtId="0" fontId="3" fillId="3" borderId="17" xfId="0" applyFont="1" applyFill="1" applyBorder="1" applyAlignment="1" applyProtection="1">
      <alignment horizontal="center" vertical="top"/>
      <protection hidden="1"/>
    </xf>
    <xf numFmtId="0" fontId="3" fillId="3" borderId="1" xfId="0" applyFont="1" applyFill="1" applyBorder="1" applyAlignment="1" applyProtection="1">
      <alignment horizontal="center" vertical="center"/>
      <protection hidden="1"/>
    </xf>
    <xf numFmtId="0" fontId="19" fillId="3" borderId="59" xfId="0" applyFont="1" applyFill="1" applyBorder="1" applyAlignment="1" applyProtection="1">
      <alignment horizontal="center" shrinkToFit="1"/>
      <protection hidden="1"/>
    </xf>
    <xf numFmtId="0" fontId="19" fillId="3" borderId="36" xfId="0" applyFont="1" applyFill="1" applyBorder="1" applyAlignment="1" applyProtection="1">
      <alignment horizontal="center" shrinkToFit="1"/>
      <protection hidden="1"/>
    </xf>
    <xf numFmtId="0" fontId="19" fillId="3" borderId="38" xfId="0" applyFont="1" applyFill="1" applyBorder="1" applyAlignment="1" applyProtection="1">
      <alignment horizontal="center" shrinkToFit="1"/>
      <protection hidden="1"/>
    </xf>
    <xf numFmtId="0" fontId="2" fillId="3" borderId="23"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98" xfId="0" applyFont="1" applyFill="1" applyBorder="1" applyAlignment="1" applyProtection="1">
      <alignment horizontal="center"/>
      <protection locked="0"/>
    </xf>
    <xf numFmtId="0" fontId="2" fillId="3" borderId="54" xfId="0" applyFont="1" applyFill="1" applyBorder="1" applyAlignment="1" applyProtection="1">
      <alignment horizontal="center"/>
      <protection locked="0"/>
    </xf>
    <xf numFmtId="0" fontId="2" fillId="3" borderId="89" xfId="0" applyFont="1" applyFill="1" applyBorder="1" applyAlignment="1" applyProtection="1">
      <alignment horizontal="center"/>
      <protection locked="0"/>
    </xf>
    <xf numFmtId="0" fontId="2" fillId="3" borderId="1" xfId="0" applyFont="1" applyFill="1" applyBorder="1" applyAlignment="1" applyProtection="1">
      <alignment horizontal="left"/>
      <protection hidden="1"/>
    </xf>
    <xf numFmtId="0" fontId="3" fillId="2" borderId="0" xfId="0" applyFont="1" applyFill="1" applyAlignment="1" applyProtection="1">
      <alignment horizontal="center"/>
      <protection hidden="1"/>
    </xf>
    <xf numFmtId="0" fontId="3" fillId="3" borderId="38" xfId="0" applyFont="1" applyFill="1" applyBorder="1" applyAlignment="1">
      <alignment horizontal="center"/>
    </xf>
    <xf numFmtId="0" fontId="3" fillId="3" borderId="1" xfId="0" applyFont="1" applyFill="1" applyBorder="1" applyAlignment="1">
      <alignment horizontal="center"/>
    </xf>
    <xf numFmtId="0" fontId="3" fillId="3" borderId="59" xfId="0" applyFont="1" applyFill="1" applyBorder="1" applyAlignment="1">
      <alignment horizontal="center"/>
    </xf>
    <xf numFmtId="0" fontId="1" fillId="3" borderId="17" xfId="0" applyFont="1" applyFill="1" applyBorder="1" applyAlignment="1" applyProtection="1">
      <alignment horizontal="center"/>
      <protection hidden="1"/>
    </xf>
    <xf numFmtId="0" fontId="3" fillId="0" borderId="17" xfId="0" applyFont="1" applyBorder="1" applyAlignment="1" applyProtection="1">
      <alignment horizontal="center" textRotation="90" shrinkToFit="1"/>
      <protection hidden="1"/>
    </xf>
    <xf numFmtId="0" fontId="3" fillId="0" borderId="100" xfId="0" applyFont="1" applyBorder="1" applyAlignment="1" applyProtection="1">
      <alignment horizontal="center" textRotation="90" shrinkToFit="1"/>
      <protection hidden="1"/>
    </xf>
    <xf numFmtId="0" fontId="3" fillId="0" borderId="100" xfId="0" applyFont="1" applyBorder="1" applyAlignment="1" applyProtection="1">
      <alignment horizontal="center" vertical="top"/>
      <protection hidden="1"/>
    </xf>
    <xf numFmtId="0" fontId="4" fillId="0" borderId="0" xfId="0" applyFont="1" applyAlignment="1" applyProtection="1">
      <alignment horizontal="center" shrinkToFit="1"/>
      <protection hidden="1"/>
    </xf>
    <xf numFmtId="0" fontId="3" fillId="0" borderId="76" xfId="0" applyFont="1" applyBorder="1" applyAlignment="1" applyProtection="1">
      <alignment horizontal="center" vertical="justify"/>
      <protection hidden="1"/>
    </xf>
    <xf numFmtId="0" fontId="3" fillId="0" borderId="72" xfId="0" applyFont="1" applyBorder="1" applyAlignment="1" applyProtection="1">
      <alignment horizontal="center" vertical="justify"/>
      <protection hidden="1"/>
    </xf>
    <xf numFmtId="0" fontId="3" fillId="0" borderId="21" xfId="0" applyFont="1" applyBorder="1" applyAlignment="1" applyProtection="1">
      <alignment horizontal="center" vertical="justify"/>
      <protection hidden="1"/>
    </xf>
    <xf numFmtId="0" fontId="3" fillId="0" borderId="23" xfId="0" applyFont="1" applyBorder="1" applyAlignment="1" applyProtection="1">
      <alignment horizontal="center" vertical="justify"/>
      <protection hidden="1"/>
    </xf>
    <xf numFmtId="0" fontId="3" fillId="0" borderId="0" xfId="0" applyFont="1" applyBorder="1" applyAlignment="1" applyProtection="1">
      <alignment horizontal="center" vertical="justify"/>
      <protection hidden="1"/>
    </xf>
    <xf numFmtId="0" fontId="3" fillId="0" borderId="50" xfId="0" applyFont="1" applyBorder="1" applyAlignment="1" applyProtection="1">
      <alignment horizontal="center" vertical="justify"/>
      <protection hidden="1"/>
    </xf>
    <xf numFmtId="0" fontId="3" fillId="0" borderId="1" xfId="0" applyFont="1" applyBorder="1" applyAlignment="1" applyProtection="1">
      <alignment horizontal="center" vertical="center"/>
      <protection hidden="1"/>
    </xf>
    <xf numFmtId="0" fontId="3" fillId="3" borderId="17" xfId="0" applyFont="1" applyFill="1" applyBorder="1" applyAlignment="1" applyProtection="1">
      <alignment horizontal="center" textRotation="90" shrinkToFit="1"/>
      <protection hidden="1"/>
    </xf>
    <xf numFmtId="0" fontId="3" fillId="3" borderId="100" xfId="0" applyFont="1" applyFill="1" applyBorder="1" applyAlignment="1" applyProtection="1">
      <alignment shrinkToFit="1"/>
      <protection hidden="1"/>
    </xf>
    <xf numFmtId="0" fontId="3" fillId="3" borderId="13" xfId="0" applyFont="1" applyFill="1" applyBorder="1" applyAlignment="1" applyProtection="1">
      <alignment shrinkToFit="1"/>
      <protection hidden="1"/>
    </xf>
    <xf numFmtId="0" fontId="3" fillId="3" borderId="30" xfId="0" applyFont="1" applyFill="1" applyBorder="1" applyAlignment="1" applyProtection="1">
      <alignment horizontal="center" vertical="center" textRotation="90"/>
      <protection hidden="1"/>
    </xf>
    <xf numFmtId="0" fontId="3" fillId="3" borderId="31" xfId="0" applyFont="1" applyFill="1" applyBorder="1" applyAlignment="1" applyProtection="1">
      <alignment horizontal="center" vertical="center" textRotation="90"/>
      <protection hidden="1"/>
    </xf>
    <xf numFmtId="0" fontId="3" fillId="3" borderId="101" xfId="0" applyFont="1" applyFill="1" applyBorder="1" applyAlignment="1" applyProtection="1">
      <alignment horizontal="center" vertical="center" textRotation="90"/>
      <protection hidden="1"/>
    </xf>
    <xf numFmtId="0" fontId="3" fillId="3" borderId="102" xfId="0" applyFont="1" applyFill="1" applyBorder="1" applyAlignment="1" applyProtection="1">
      <alignment horizontal="center" vertical="center" textRotation="90"/>
      <protection hidden="1"/>
    </xf>
    <xf numFmtId="0" fontId="3" fillId="3" borderId="76" xfId="0" applyFont="1" applyFill="1" applyBorder="1" applyAlignment="1" applyProtection="1">
      <alignment horizontal="center" vertical="center"/>
      <protection locked="0"/>
    </xf>
    <xf numFmtId="0" fontId="3" fillId="3" borderId="72"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3" fillId="3" borderId="73"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4" fillId="3" borderId="0" xfId="0" applyFont="1" applyFill="1" applyAlignment="1">
      <alignment horizontal="center"/>
    </xf>
    <xf numFmtId="0" fontId="1" fillId="3" borderId="0" xfId="0" applyFont="1" applyFill="1" applyAlignment="1">
      <alignment horizontal="center"/>
    </xf>
    <xf numFmtId="1" fontId="2" fillId="3" borderId="18" xfId="0" applyNumberFormat="1" applyFont="1" applyFill="1" applyBorder="1" applyAlignment="1" applyProtection="1">
      <alignment horizontal="center"/>
      <protection locked="0"/>
    </xf>
    <xf numFmtId="1" fontId="2" fillId="3" borderId="50" xfId="0" applyNumberFormat="1" applyFont="1" applyFill="1" applyBorder="1" applyAlignment="1" applyProtection="1">
      <alignment horizontal="center"/>
      <protection locked="0"/>
    </xf>
    <xf numFmtId="1" fontId="2" fillId="3" borderId="103" xfId="0" applyNumberFormat="1" applyFont="1" applyFill="1" applyBorder="1" applyAlignment="1" applyProtection="1">
      <alignment horizontal="center"/>
      <protection locked="0"/>
    </xf>
    <xf numFmtId="1" fontId="2" fillId="3" borderId="12" xfId="0" applyNumberFormat="1" applyFont="1" applyFill="1" applyBorder="1" applyAlignment="1" applyProtection="1">
      <alignment horizontal="center"/>
      <protection locked="0"/>
    </xf>
    <xf numFmtId="0" fontId="1" fillId="3" borderId="68" xfId="0" applyFont="1" applyFill="1" applyBorder="1" applyAlignment="1" applyProtection="1">
      <alignment horizontal="center"/>
      <protection hidden="1"/>
    </xf>
    <xf numFmtId="0" fontId="1" fillId="3" borderId="69" xfId="0" applyFont="1" applyFill="1" applyBorder="1" applyAlignment="1" applyProtection="1">
      <alignment horizontal="center"/>
      <protection hidden="1"/>
    </xf>
    <xf numFmtId="0" fontId="1" fillId="3" borderId="25" xfId="0" applyFont="1" applyFill="1" applyBorder="1" applyAlignment="1" applyProtection="1">
      <alignment horizontal="center"/>
      <protection hidden="1"/>
    </xf>
    <xf numFmtId="0" fontId="3" fillId="3" borderId="18" xfId="0" applyFont="1" applyFill="1" applyBorder="1" applyAlignment="1" applyProtection="1">
      <alignment horizontal="center" vertical="justify"/>
      <protection hidden="1"/>
    </xf>
    <xf numFmtId="0" fontId="12" fillId="3" borderId="0" xfId="0" applyFont="1" applyFill="1" applyAlignment="1" applyProtection="1">
      <alignment horizontal="center"/>
      <protection hidden="1"/>
    </xf>
    <xf numFmtId="0" fontId="17" fillId="3" borderId="0" xfId="0" applyFont="1" applyFill="1" applyAlignment="1" applyProtection="1">
      <alignment horizontal="center"/>
      <protection hidden="1"/>
    </xf>
    <xf numFmtId="0" fontId="12" fillId="0" borderId="54" xfId="0" applyFont="1" applyBorder="1" applyAlignment="1">
      <alignment horizontal="center"/>
    </xf>
    <xf numFmtId="0" fontId="1" fillId="0" borderId="54" xfId="0" applyFont="1" applyBorder="1" applyAlignment="1">
      <alignment horizontal="center"/>
    </xf>
    <xf numFmtId="0" fontId="3" fillId="3" borderId="52" xfId="0" applyFont="1" applyFill="1" applyBorder="1" applyAlignment="1" applyProtection="1">
      <alignment horizontal="center" vertical="justify"/>
      <protection hidden="1"/>
    </xf>
    <xf numFmtId="1" fontId="0" fillId="3" borderId="68" xfId="0" applyNumberFormat="1" applyFill="1" applyBorder="1" applyAlignment="1" applyProtection="1">
      <alignment horizontal="center" vertical="center"/>
      <protection hidden="1"/>
    </xf>
    <xf numFmtId="0" fontId="0" fillId="3" borderId="69" xfId="0" applyFill="1" applyBorder="1" applyAlignment="1" applyProtection="1">
      <alignment horizontal="center" vertical="center"/>
      <protection hidden="1"/>
    </xf>
    <xf numFmtId="0" fontId="0" fillId="3" borderId="56" xfId="0" applyFill="1" applyBorder="1" applyAlignment="1" applyProtection="1">
      <alignment horizontal="center" vertical="center"/>
      <protection hidden="1"/>
    </xf>
    <xf numFmtId="1" fontId="2" fillId="3" borderId="72" xfId="0" applyNumberFormat="1" applyFont="1" applyFill="1" applyBorder="1" applyAlignment="1" applyProtection="1">
      <alignment horizontal="center"/>
      <protection locked="0"/>
    </xf>
    <xf numFmtId="1" fontId="2" fillId="3" borderId="97" xfId="0" applyNumberFormat="1" applyFont="1" applyFill="1" applyBorder="1" applyAlignment="1" applyProtection="1">
      <alignment horizontal="center"/>
      <protection locked="0"/>
    </xf>
    <xf numFmtId="0" fontId="0" fillId="2" borderId="0" xfId="0" applyFill="1" applyAlignment="1" applyProtection="1">
      <alignment horizontal="center" shrinkToFit="1"/>
      <protection locked="0"/>
    </xf>
    <xf numFmtId="0" fontId="18" fillId="0" borderId="0" xfId="0" applyFont="1" applyAlignment="1" applyProtection="1">
      <alignment horizontal="center" shrinkToFit="1"/>
      <protection hidden="1"/>
    </xf>
    <xf numFmtId="0" fontId="10" fillId="2" borderId="0" xfId="0" applyFont="1" applyFill="1" applyAlignment="1" applyProtection="1">
      <alignment horizontal="center" shrinkToFit="1"/>
      <protection hidden="1"/>
    </xf>
    <xf numFmtId="0" fontId="3" fillId="0" borderId="59" xfId="0" applyFont="1" applyBorder="1" applyAlignment="1" applyProtection="1">
      <alignment horizontal="center"/>
      <protection hidden="1"/>
    </xf>
    <xf numFmtId="0" fontId="3" fillId="0" borderId="36" xfId="0" applyFont="1" applyBorder="1" applyAlignment="1" applyProtection="1">
      <alignment horizontal="center"/>
      <protection hidden="1"/>
    </xf>
    <xf numFmtId="0" fontId="4" fillId="0" borderId="0" xfId="0" applyFont="1" applyBorder="1" applyAlignment="1" applyProtection="1">
      <alignment horizontal="left" shrinkToFit="1"/>
      <protection hidden="1"/>
    </xf>
    <xf numFmtId="0" fontId="1" fillId="0" borderId="0" xfId="0" applyFont="1" applyBorder="1" applyAlignment="1" applyProtection="1">
      <alignment horizontal="left" shrinkToFit="1"/>
      <protection hidden="1"/>
    </xf>
    <xf numFmtId="0" fontId="35" fillId="10" borderId="1" xfId="1" applyFont="1" applyFill="1" applyBorder="1" applyAlignment="1" applyProtection="1">
      <alignment horizontal="left"/>
      <protection locked="0"/>
    </xf>
    <xf numFmtId="0" fontId="35" fillId="4" borderId="1" xfId="1" applyFont="1" applyFill="1" applyBorder="1" applyAlignment="1" applyProtection="1">
      <alignment horizontal="center"/>
      <protection locked="0"/>
    </xf>
    <xf numFmtId="0" fontId="35" fillId="4" borderId="2" xfId="1" applyFont="1" applyFill="1" applyBorder="1" applyAlignment="1" applyProtection="1">
      <alignment horizontal="center"/>
      <protection locked="0"/>
    </xf>
    <xf numFmtId="0" fontId="31" fillId="0" borderId="72" xfId="1" applyFont="1" applyBorder="1" applyAlignment="1" applyProtection="1">
      <alignment horizontal="center" vertical="center"/>
      <protection hidden="1"/>
    </xf>
    <xf numFmtId="0" fontId="29" fillId="0" borderId="72" xfId="1" applyBorder="1" applyAlignment="1" applyProtection="1">
      <alignment horizontal="center" vertical="center"/>
      <protection hidden="1"/>
    </xf>
    <xf numFmtId="0" fontId="29" fillId="0" borderId="21" xfId="1" applyBorder="1" applyAlignment="1" applyProtection="1">
      <alignment horizontal="center" vertical="center"/>
      <protection hidden="1"/>
    </xf>
    <xf numFmtId="0" fontId="29" fillId="0" borderId="54" xfId="1" applyBorder="1" applyAlignment="1" applyProtection="1">
      <alignment horizontal="center" vertical="center"/>
      <protection hidden="1"/>
    </xf>
    <xf numFmtId="0" fontId="29" fillId="0" borderId="12" xfId="1" applyBorder="1" applyAlignment="1" applyProtection="1">
      <alignment horizontal="center" vertical="center"/>
      <protection hidden="1"/>
    </xf>
    <xf numFmtId="0" fontId="32" fillId="2" borderId="76" xfId="1" applyFont="1" applyFill="1" applyBorder="1" applyAlignment="1" applyProtection="1">
      <alignment horizontal="center" vertical="justify"/>
      <protection hidden="1"/>
    </xf>
    <xf numFmtId="0" fontId="32" fillId="2" borderId="72" xfId="1" applyFont="1" applyFill="1" applyBorder="1" applyAlignment="1" applyProtection="1">
      <alignment horizontal="center" vertical="justify"/>
      <protection hidden="1"/>
    </xf>
    <xf numFmtId="0" fontId="32" fillId="2" borderId="21" xfId="1" applyFont="1" applyFill="1" applyBorder="1" applyAlignment="1" applyProtection="1">
      <alignment horizontal="center" vertical="justify"/>
      <protection hidden="1"/>
    </xf>
    <xf numFmtId="0" fontId="32" fillId="2" borderId="73" xfId="1" applyFont="1" applyFill="1" applyBorder="1" applyAlignment="1" applyProtection="1">
      <alignment horizontal="center" vertical="justify"/>
      <protection hidden="1"/>
    </xf>
    <xf numFmtId="0" fontId="32" fillId="2" borderId="54" xfId="1" applyFont="1" applyFill="1" applyBorder="1" applyAlignment="1" applyProtection="1">
      <alignment horizontal="center" vertical="justify"/>
      <protection hidden="1"/>
    </xf>
    <xf numFmtId="0" fontId="32" fillId="2" borderId="12" xfId="1" applyFont="1" applyFill="1" applyBorder="1" applyAlignment="1" applyProtection="1">
      <alignment horizontal="center" vertical="justify"/>
      <protection hidden="1"/>
    </xf>
    <xf numFmtId="0" fontId="31" fillId="0" borderId="76" xfId="1" applyFont="1" applyBorder="1" applyAlignment="1" applyProtection="1">
      <alignment horizontal="center" vertical="center"/>
      <protection hidden="1"/>
    </xf>
    <xf numFmtId="0" fontId="29" fillId="0" borderId="73" xfId="1" applyBorder="1" applyAlignment="1" applyProtection="1">
      <alignment horizontal="center" vertical="center"/>
      <protection hidden="1"/>
    </xf>
    <xf numFmtId="0" fontId="32" fillId="4" borderId="1" xfId="1" applyFont="1" applyFill="1" applyBorder="1" applyAlignment="1" applyProtection="1">
      <alignment horizontal="center" vertical="justify"/>
      <protection locked="0"/>
    </xf>
    <xf numFmtId="0" fontId="35" fillId="4" borderId="1" xfId="1" applyFont="1" applyFill="1" applyBorder="1" applyAlignment="1" applyProtection="1">
      <alignment horizontal="left"/>
      <protection locked="0"/>
    </xf>
    <xf numFmtId="0" fontId="32" fillId="0" borderId="34" xfId="1" applyFont="1" applyBorder="1" applyAlignment="1" applyProtection="1">
      <alignment horizontal="center"/>
      <protection hidden="1"/>
    </xf>
    <xf numFmtId="0" fontId="32" fillId="0" borderId="36" xfId="1" applyFont="1" applyBorder="1" applyAlignment="1" applyProtection="1">
      <alignment horizontal="center"/>
      <protection hidden="1"/>
    </xf>
    <xf numFmtId="0" fontId="32" fillId="0" borderId="31" xfId="1" applyFont="1" applyBorder="1" applyAlignment="1" applyProtection="1">
      <alignment horizontal="center"/>
      <protection hidden="1"/>
    </xf>
    <xf numFmtId="0" fontId="37" fillId="2" borderId="34" xfId="1" applyFont="1" applyFill="1" applyBorder="1" applyAlignment="1" applyProtection="1">
      <alignment horizontal="center"/>
      <protection hidden="1"/>
    </xf>
    <xf numFmtId="0" fontId="37" fillId="2" borderId="31" xfId="1" applyFont="1" applyFill="1" applyBorder="1" applyAlignment="1" applyProtection="1">
      <alignment horizontal="center"/>
      <protection hidden="1"/>
    </xf>
    <xf numFmtId="0" fontId="32" fillId="0" borderId="113" xfId="1" applyFont="1" applyBorder="1" applyAlignment="1" applyProtection="1">
      <alignment horizontal="center"/>
      <protection hidden="1"/>
    </xf>
    <xf numFmtId="0" fontId="32" fillId="0" borderId="114" xfId="1" applyFont="1" applyBorder="1" applyAlignment="1" applyProtection="1">
      <alignment horizontal="center"/>
      <protection hidden="1"/>
    </xf>
    <xf numFmtId="0" fontId="32" fillId="0" borderId="115" xfId="1" applyFont="1" applyBorder="1" applyAlignment="1" applyProtection="1">
      <alignment horizontal="center"/>
      <protection hidden="1"/>
    </xf>
    <xf numFmtId="0" fontId="32" fillId="0" borderId="116" xfId="1" applyFont="1" applyBorder="1" applyAlignment="1" applyProtection="1">
      <alignment horizontal="center"/>
      <protection hidden="1"/>
    </xf>
    <xf numFmtId="0" fontId="32" fillId="0" borderId="117" xfId="1" applyFont="1" applyBorder="1" applyAlignment="1" applyProtection="1">
      <alignment horizontal="center"/>
      <protection hidden="1"/>
    </xf>
    <xf numFmtId="0" fontId="31" fillId="0" borderId="1" xfId="1" applyFont="1" applyBorder="1" applyAlignment="1" applyProtection="1">
      <alignment horizontal="center" textRotation="90" readingOrder="1"/>
      <protection hidden="1"/>
    </xf>
    <xf numFmtId="0" fontId="31" fillId="0" borderId="36" xfId="1" applyFont="1" applyBorder="1" applyAlignment="1" applyProtection="1">
      <alignment horizontal="center" readingOrder="1"/>
      <protection hidden="1"/>
    </xf>
    <xf numFmtId="0" fontId="37" fillId="0" borderId="36" xfId="1" applyFont="1" applyBorder="1" applyAlignment="1" applyProtection="1">
      <alignment horizontal="center" readingOrder="1"/>
      <protection hidden="1"/>
    </xf>
    <xf numFmtId="0" fontId="37" fillId="0" borderId="38" xfId="1" applyFont="1" applyBorder="1" applyAlignment="1" applyProtection="1">
      <alignment horizontal="center" readingOrder="1"/>
      <protection hidden="1"/>
    </xf>
    <xf numFmtId="14" fontId="32" fillId="4" borderId="1" xfId="1" applyNumberFormat="1" applyFont="1" applyFill="1" applyBorder="1" applyAlignment="1" applyProtection="1">
      <alignment horizontal="center"/>
      <protection locked="0"/>
    </xf>
    <xf numFmtId="0" fontId="32" fillId="4" borderId="1" xfId="1" applyFont="1" applyFill="1" applyBorder="1" applyAlignment="1" applyProtection="1">
      <alignment horizontal="center"/>
      <protection locked="0"/>
    </xf>
    <xf numFmtId="0" fontId="31" fillId="0" borderId="1" xfId="1" applyFont="1" applyBorder="1" applyAlignment="1" applyProtection="1">
      <alignment horizontal="center" textRotation="90"/>
      <protection hidden="1"/>
    </xf>
    <xf numFmtId="0" fontId="29" fillId="0" borderId="1" xfId="1" applyBorder="1" applyAlignment="1" applyProtection="1">
      <alignment horizontal="center" textRotation="90"/>
      <protection hidden="1"/>
    </xf>
    <xf numFmtId="0" fontId="31" fillId="0" borderId="1" xfId="1" applyFont="1" applyBorder="1" applyAlignment="1" applyProtection="1">
      <alignment horizontal="center"/>
      <protection hidden="1"/>
    </xf>
    <xf numFmtId="0" fontId="32" fillId="0" borderId="72" xfId="1" applyFont="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54" xfId="1" applyFont="1" applyBorder="1" applyAlignment="1" applyProtection="1">
      <alignment horizontal="center" vertical="center"/>
      <protection hidden="1"/>
    </xf>
    <xf numFmtId="0" fontId="32" fillId="0" borderId="12" xfId="1" applyFont="1" applyBorder="1" applyAlignment="1" applyProtection="1">
      <alignment horizontal="center" vertical="center"/>
      <protection hidden="1"/>
    </xf>
    <xf numFmtId="0" fontId="32" fillId="3" borderId="1" xfId="1" applyFont="1" applyFill="1" applyBorder="1" applyAlignment="1" applyProtection="1">
      <alignment horizontal="center"/>
      <protection locked="0"/>
    </xf>
    <xf numFmtId="0" fontId="31" fillId="2" borderId="104" xfId="1" applyFont="1" applyFill="1" applyBorder="1" applyAlignment="1" applyProtection="1">
      <alignment horizontal="center"/>
      <protection hidden="1"/>
    </xf>
    <xf numFmtId="0" fontId="31" fillId="2" borderId="105" xfId="1" applyFont="1" applyFill="1" applyBorder="1" applyAlignment="1" applyProtection="1">
      <alignment horizontal="center"/>
      <protection hidden="1"/>
    </xf>
    <xf numFmtId="0" fontId="37" fillId="2" borderId="111" xfId="1" applyFont="1" applyFill="1" applyBorder="1" applyAlignment="1" applyProtection="1">
      <alignment horizontal="center"/>
      <protection hidden="1"/>
    </xf>
    <xf numFmtId="0" fontId="37" fillId="2" borderId="112" xfId="1" applyFont="1" applyFill="1" applyBorder="1" applyAlignment="1" applyProtection="1">
      <alignment horizontal="center"/>
      <protection hidden="1"/>
    </xf>
    <xf numFmtId="0" fontId="37" fillId="2" borderId="115" xfId="1" applyFont="1" applyFill="1" applyBorder="1" applyAlignment="1" applyProtection="1">
      <alignment horizontal="center"/>
      <protection hidden="1"/>
    </xf>
    <xf numFmtId="0" fontId="37" fillId="2" borderId="117" xfId="1" applyFont="1" applyFill="1" applyBorder="1" applyAlignment="1" applyProtection="1">
      <alignment horizontal="center"/>
      <protection hidden="1"/>
    </xf>
    <xf numFmtId="0" fontId="31" fillId="0" borderId="34" xfId="1" applyFont="1" applyBorder="1" applyAlignment="1" applyProtection="1">
      <alignment horizontal="center"/>
      <protection hidden="1"/>
    </xf>
    <xf numFmtId="0" fontId="31" fillId="0" borderId="36" xfId="1" applyFont="1" applyBorder="1" applyAlignment="1" applyProtection="1">
      <alignment horizontal="center"/>
      <protection hidden="1"/>
    </xf>
    <xf numFmtId="0" fontId="31" fillId="0" borderId="38" xfId="1" applyFont="1" applyBorder="1" applyAlignment="1" applyProtection="1">
      <alignment horizontal="center"/>
      <protection hidden="1"/>
    </xf>
    <xf numFmtId="0" fontId="35" fillId="10" borderId="59" xfId="1" applyFont="1" applyFill="1" applyBorder="1" applyAlignment="1" applyProtection="1">
      <alignment horizontal="center"/>
      <protection locked="0"/>
    </xf>
    <xf numFmtId="0" fontId="35" fillId="10" borderId="38" xfId="1" applyFont="1" applyFill="1" applyBorder="1" applyAlignment="1" applyProtection="1">
      <alignment horizontal="center"/>
      <protection locked="0"/>
    </xf>
    <xf numFmtId="0" fontId="36" fillId="4" borderId="59" xfId="1" applyFont="1" applyFill="1" applyBorder="1" applyAlignment="1" applyProtection="1">
      <alignment horizontal="left"/>
      <protection locked="0"/>
    </xf>
    <xf numFmtId="0" fontId="36" fillId="4" borderId="36" xfId="1" applyFont="1" applyFill="1" applyBorder="1" applyAlignment="1" applyProtection="1">
      <alignment horizontal="left"/>
      <protection locked="0"/>
    </xf>
    <xf numFmtId="0" fontId="36" fillId="4" borderId="38" xfId="1" applyFont="1" applyFill="1" applyBorder="1" applyAlignment="1" applyProtection="1">
      <alignment horizontal="left"/>
      <protection locked="0"/>
    </xf>
    <xf numFmtId="0" fontId="35" fillId="4" borderId="59" xfId="1" applyFont="1" applyFill="1" applyBorder="1" applyAlignment="1" applyProtection="1">
      <alignment horizontal="center"/>
      <protection locked="0"/>
    </xf>
    <xf numFmtId="0" fontId="35" fillId="4" borderId="38" xfId="1" applyFont="1" applyFill="1" applyBorder="1" applyAlignment="1" applyProtection="1">
      <alignment horizontal="center"/>
      <protection locked="0"/>
    </xf>
    <xf numFmtId="0" fontId="35" fillId="4" borderId="36" xfId="1" applyFont="1" applyFill="1" applyBorder="1" applyAlignment="1" applyProtection="1">
      <alignment horizontal="center"/>
      <protection locked="0"/>
    </xf>
    <xf numFmtId="0" fontId="35" fillId="4" borderId="45" xfId="1" applyFont="1" applyFill="1" applyBorder="1" applyAlignment="1" applyProtection="1">
      <alignment horizontal="center"/>
      <protection locked="0"/>
    </xf>
    <xf numFmtId="0" fontId="36" fillId="10" borderId="59" xfId="1" applyFont="1" applyFill="1" applyBorder="1" applyAlignment="1" applyProtection="1">
      <alignment horizontal="left"/>
      <protection locked="0"/>
    </xf>
    <xf numFmtId="0" fontId="36" fillId="10" borderId="36" xfId="1" applyFont="1" applyFill="1" applyBorder="1" applyAlignment="1" applyProtection="1">
      <alignment horizontal="left"/>
      <protection locked="0"/>
    </xf>
    <xf numFmtId="0" fontId="36" fillId="10" borderId="38" xfId="1" applyFont="1" applyFill="1" applyBorder="1" applyAlignment="1" applyProtection="1">
      <alignment horizontal="left"/>
      <protection locked="0"/>
    </xf>
    <xf numFmtId="0" fontId="31" fillId="0" borderId="1" xfId="1" applyFont="1" applyBorder="1" applyAlignment="1" applyProtection="1">
      <alignment horizontal="center" vertical="center"/>
      <protection hidden="1"/>
    </xf>
    <xf numFmtId="0" fontId="29" fillId="0" borderId="1" xfId="1" applyBorder="1" applyAlignment="1" applyProtection="1">
      <alignment horizontal="center" vertical="center"/>
      <protection hidden="1"/>
    </xf>
    <xf numFmtId="0" fontId="28" fillId="2" borderId="106" xfId="1" applyFont="1" applyFill="1" applyBorder="1" applyAlignment="1" applyProtection="1">
      <alignment horizontal="center"/>
      <protection hidden="1"/>
    </xf>
    <xf numFmtId="0" fontId="28" fillId="2" borderId="107" xfId="1" applyFont="1" applyFill="1" applyBorder="1" applyAlignment="1" applyProtection="1">
      <alignment horizontal="center"/>
      <protection hidden="1"/>
    </xf>
    <xf numFmtId="0" fontId="28" fillId="2" borderId="108" xfId="1" applyFont="1" applyFill="1" applyBorder="1" applyAlignment="1" applyProtection="1">
      <alignment horizontal="center"/>
      <protection hidden="1"/>
    </xf>
    <xf numFmtId="0" fontId="31" fillId="0" borderId="1" xfId="1" applyFont="1" applyBorder="1" applyAlignment="1" applyProtection="1">
      <alignment horizontal="left"/>
      <protection hidden="1"/>
    </xf>
    <xf numFmtId="0" fontId="28" fillId="0" borderId="1" xfId="1" applyFont="1" applyBorder="1" applyAlignment="1" applyProtection="1">
      <alignment horizontal="left"/>
      <protection hidden="1"/>
    </xf>
    <xf numFmtId="0" fontId="29" fillId="2" borderId="12" xfId="1" applyFill="1" applyBorder="1" applyAlignment="1" applyProtection="1">
      <alignment horizontal="center"/>
      <protection hidden="1"/>
    </xf>
    <xf numFmtId="0" fontId="29" fillId="2" borderId="13" xfId="1" applyFill="1" applyBorder="1" applyAlignment="1" applyProtection="1">
      <alignment horizontal="center"/>
      <protection hidden="1"/>
    </xf>
    <xf numFmtId="0" fontId="29" fillId="2" borderId="11" xfId="1" applyFill="1" applyBorder="1" applyAlignment="1" applyProtection="1">
      <alignment horizontal="center"/>
      <protection hidden="1"/>
    </xf>
    <xf numFmtId="0" fontId="32" fillId="0" borderId="109" xfId="1" applyFont="1" applyBorder="1" applyAlignment="1" applyProtection="1">
      <alignment horizontal="center"/>
      <protection hidden="1"/>
    </xf>
    <xf numFmtId="0" fontId="32" fillId="0" borderId="110" xfId="1" applyFont="1" applyBorder="1" applyAlignment="1" applyProtection="1">
      <alignment horizontal="center"/>
      <protection hidden="1"/>
    </xf>
    <xf numFmtId="0" fontId="32" fillId="0" borderId="105" xfId="1" applyFont="1" applyBorder="1" applyAlignment="1" applyProtection="1">
      <alignment horizontal="center"/>
      <protection hidden="1"/>
    </xf>
    <xf numFmtId="0" fontId="31" fillId="2" borderId="109" xfId="1" applyFont="1" applyFill="1" applyBorder="1" applyAlignment="1" applyProtection="1">
      <alignment horizontal="center"/>
      <protection hidden="1"/>
    </xf>
    <xf numFmtId="0" fontId="32" fillId="0" borderId="122" xfId="1" applyFont="1" applyBorder="1" applyAlignment="1" applyProtection="1">
      <alignment horizontal="center" vertical="center" textRotation="90"/>
      <protection hidden="1"/>
    </xf>
    <xf numFmtId="0" fontId="32" fillId="0" borderId="123" xfId="1" applyFont="1" applyBorder="1" applyAlignment="1" applyProtection="1">
      <alignment horizontal="center" vertical="center" textRotation="90"/>
      <protection hidden="1"/>
    </xf>
    <xf numFmtId="0" fontId="32" fillId="0" borderId="124" xfId="1" applyFont="1" applyBorder="1" applyAlignment="1" applyProtection="1">
      <alignment horizontal="center" vertical="center" textRotation="90"/>
      <protection hidden="1"/>
    </xf>
    <xf numFmtId="0" fontId="31" fillId="4" borderId="57" xfId="1" applyFont="1" applyFill="1" applyBorder="1" applyAlignment="1" applyProtection="1">
      <alignment horizontal="center"/>
      <protection locked="0"/>
    </xf>
    <xf numFmtId="0" fontId="31" fillId="4" borderId="55" xfId="1" applyFont="1" applyFill="1" applyBorder="1" applyAlignment="1" applyProtection="1">
      <alignment horizontal="center"/>
      <protection locked="0"/>
    </xf>
    <xf numFmtId="0" fontId="31" fillId="4" borderId="1" xfId="1" applyFont="1" applyFill="1" applyBorder="1" applyAlignment="1" applyProtection="1">
      <alignment horizontal="center"/>
      <protection locked="0"/>
    </xf>
    <xf numFmtId="0" fontId="31" fillId="10" borderId="57" xfId="1" applyFont="1" applyFill="1" applyBorder="1" applyAlignment="1" applyProtection="1">
      <alignment horizontal="center"/>
      <protection locked="0"/>
    </xf>
    <xf numFmtId="0" fontId="31" fillId="10" borderId="1" xfId="1" applyFont="1" applyFill="1" applyBorder="1" applyAlignment="1" applyProtection="1">
      <alignment horizontal="center"/>
      <protection locked="0"/>
    </xf>
    <xf numFmtId="0" fontId="32" fillId="0" borderId="1" xfId="1" applyFont="1" applyBorder="1" applyAlignment="1" applyProtection="1">
      <alignment horizontal="center"/>
      <protection hidden="1"/>
    </xf>
    <xf numFmtId="0" fontId="32" fillId="0" borderId="70" xfId="1" applyFont="1" applyBorder="1" applyAlignment="1" applyProtection="1">
      <alignment horizontal="center"/>
      <protection hidden="1"/>
    </xf>
    <xf numFmtId="0" fontId="31" fillId="4" borderId="37" xfId="1" applyFont="1" applyFill="1" applyBorder="1" applyAlignment="1" applyProtection="1">
      <alignment horizontal="center"/>
      <protection locked="0"/>
    </xf>
    <xf numFmtId="0" fontId="32" fillId="0" borderId="107" xfId="1" applyFont="1" applyBorder="1" applyAlignment="1" applyProtection="1">
      <alignment horizontal="center"/>
      <protection hidden="1"/>
    </xf>
    <xf numFmtId="0" fontId="32" fillId="0" borderId="119" xfId="1" applyFont="1" applyBorder="1" applyAlignment="1" applyProtection="1">
      <alignment horizontal="center"/>
      <protection hidden="1"/>
    </xf>
    <xf numFmtId="0" fontId="31" fillId="4" borderId="120" xfId="1" applyFont="1" applyFill="1" applyBorder="1" applyAlignment="1" applyProtection="1">
      <alignment horizontal="center"/>
      <protection locked="0"/>
    </xf>
    <xf numFmtId="0" fontId="29" fillId="2" borderId="57" xfId="1" applyFill="1" applyBorder="1" applyAlignment="1" applyProtection="1">
      <alignment horizontal="center"/>
      <protection hidden="1"/>
    </xf>
    <xf numFmtId="0" fontId="29" fillId="2" borderId="58" xfId="1" applyFill="1" applyBorder="1" applyAlignment="1" applyProtection="1">
      <alignment horizontal="center"/>
      <protection hidden="1"/>
    </xf>
    <xf numFmtId="0" fontId="31" fillId="10" borderId="39" xfId="1" applyFont="1" applyFill="1" applyBorder="1" applyAlignment="1" applyProtection="1">
      <alignment horizontal="center"/>
      <protection locked="0"/>
    </xf>
    <xf numFmtId="0" fontId="31" fillId="10" borderId="118" xfId="1" applyFont="1" applyFill="1" applyBorder="1" applyAlignment="1" applyProtection="1">
      <alignment horizontal="center"/>
      <protection locked="0"/>
    </xf>
    <xf numFmtId="0" fontId="31" fillId="10" borderId="55" xfId="1" applyFont="1" applyFill="1" applyBorder="1" applyAlignment="1" applyProtection="1">
      <alignment horizontal="center"/>
      <protection locked="0"/>
    </xf>
    <xf numFmtId="0" fontId="32" fillId="0" borderId="59" xfId="1" applyFont="1" applyBorder="1" applyAlignment="1" applyProtection="1">
      <alignment horizontal="center"/>
      <protection hidden="1"/>
    </xf>
    <xf numFmtId="0" fontId="31" fillId="10" borderId="121" xfId="1" applyFont="1" applyFill="1" applyBorder="1" applyAlignment="1" applyProtection="1">
      <alignment horizontal="center"/>
      <protection locked="0"/>
    </xf>
    <xf numFmtId="0" fontId="32" fillId="0" borderId="57" xfId="1" applyFont="1" applyBorder="1" applyAlignment="1" applyProtection="1">
      <alignment horizontal="center"/>
      <protection hidden="1"/>
    </xf>
    <xf numFmtId="0" fontId="32" fillId="0" borderId="125" xfId="1" applyFont="1" applyBorder="1" applyAlignment="1" applyProtection="1">
      <alignment horizontal="center"/>
      <protection hidden="1"/>
    </xf>
    <xf numFmtId="0" fontId="31" fillId="4" borderId="126" xfId="1" applyFont="1" applyFill="1" applyBorder="1" applyAlignment="1" applyProtection="1">
      <alignment horizontal="center"/>
      <protection locked="0"/>
    </xf>
    <xf numFmtId="0" fontId="31" fillId="4" borderId="36" xfId="1" applyFont="1" applyFill="1" applyBorder="1" applyAlignment="1" applyProtection="1">
      <alignment horizontal="center"/>
      <protection locked="0"/>
    </xf>
    <xf numFmtId="0" fontId="31" fillId="4" borderId="38" xfId="1" applyFont="1" applyFill="1" applyBorder="1" applyAlignment="1" applyProtection="1">
      <alignment horizontal="center"/>
      <protection locked="0"/>
    </xf>
    <xf numFmtId="0" fontId="31" fillId="4" borderId="59" xfId="1" applyFont="1" applyFill="1" applyBorder="1" applyAlignment="1" applyProtection="1">
      <alignment horizontal="center"/>
      <protection locked="0"/>
    </xf>
    <xf numFmtId="0" fontId="31" fillId="10" borderId="59" xfId="1" applyFont="1" applyFill="1" applyBorder="1" applyAlignment="1" applyProtection="1">
      <alignment horizontal="center"/>
      <protection locked="0"/>
    </xf>
    <xf numFmtId="0" fontId="31" fillId="10" borderId="38" xfId="1" applyFont="1" applyFill="1" applyBorder="1" applyAlignment="1" applyProtection="1">
      <alignment horizontal="center"/>
      <protection locked="0"/>
    </xf>
    <xf numFmtId="0" fontId="32" fillId="0" borderId="55" xfId="1" applyFont="1" applyBorder="1" applyAlignment="1" applyProtection="1">
      <alignment horizontal="center"/>
      <protection hidden="1"/>
    </xf>
    <xf numFmtId="0" fontId="32" fillId="0" borderId="128" xfId="1" applyFont="1" applyBorder="1" applyAlignment="1" applyProtection="1">
      <alignment horizontal="center"/>
      <protection hidden="1"/>
    </xf>
    <xf numFmtId="0" fontId="31" fillId="4" borderId="110" xfId="1" applyFont="1" applyFill="1" applyBorder="1" applyAlignment="1" applyProtection="1">
      <alignment horizontal="center"/>
      <protection locked="0"/>
    </xf>
    <xf numFmtId="0" fontId="31" fillId="4" borderId="46" xfId="1" applyFont="1" applyFill="1" applyBorder="1" applyAlignment="1" applyProtection="1">
      <alignment horizontal="center"/>
      <protection locked="0"/>
    </xf>
    <xf numFmtId="0" fontId="31" fillId="10" borderId="127" xfId="1" applyFont="1" applyFill="1" applyBorder="1" applyAlignment="1" applyProtection="1">
      <alignment horizontal="center"/>
      <protection locked="0"/>
    </xf>
    <xf numFmtId="0" fontId="31" fillId="10" borderId="46" xfId="1" applyFont="1" applyFill="1" applyBorder="1" applyAlignment="1" applyProtection="1">
      <alignment horizontal="center"/>
      <protection locked="0"/>
    </xf>
    <xf numFmtId="0" fontId="31" fillId="10" borderId="96" xfId="1" applyFont="1" applyFill="1" applyBorder="1" applyAlignment="1" applyProtection="1">
      <alignment horizontal="center"/>
      <protection locked="0"/>
    </xf>
    <xf numFmtId="0" fontId="32" fillId="0" borderId="129" xfId="1" applyFont="1" applyBorder="1" applyAlignment="1" applyProtection="1">
      <alignment horizontal="center" vertical="center" textRotation="90"/>
      <protection hidden="1"/>
    </xf>
    <xf numFmtId="0" fontId="32" fillId="0" borderId="13" xfId="1" applyFont="1" applyBorder="1" applyAlignment="1" applyProtection="1">
      <alignment horizontal="center"/>
      <protection hidden="1"/>
    </xf>
    <xf numFmtId="0" fontId="32" fillId="0" borderId="88" xfId="1" applyFont="1" applyBorder="1" applyAlignment="1" applyProtection="1">
      <alignment horizontal="center"/>
      <protection hidden="1"/>
    </xf>
    <xf numFmtId="0" fontId="31" fillId="4" borderId="54" xfId="1" applyFont="1" applyFill="1" applyBorder="1" applyAlignment="1" applyProtection="1">
      <alignment horizontal="center"/>
      <protection locked="0"/>
    </xf>
    <xf numFmtId="0" fontId="31" fillId="4" borderId="12" xfId="1" applyFont="1" applyFill="1" applyBorder="1" applyAlignment="1" applyProtection="1">
      <alignment horizontal="center"/>
      <protection locked="0"/>
    </xf>
    <xf numFmtId="0" fontId="31" fillId="4" borderId="73" xfId="1" applyFont="1" applyFill="1" applyBorder="1" applyAlignment="1" applyProtection="1">
      <alignment horizontal="center"/>
      <protection locked="0"/>
    </xf>
    <xf numFmtId="0" fontId="32" fillId="0" borderId="19" xfId="1" applyFont="1" applyBorder="1" applyAlignment="1" applyProtection="1">
      <alignment horizontal="center"/>
      <protection hidden="1"/>
    </xf>
    <xf numFmtId="0" fontId="32" fillId="0" borderId="130" xfId="1" applyFont="1" applyBorder="1" applyAlignment="1" applyProtection="1">
      <alignment horizontal="center"/>
      <protection hidden="1"/>
    </xf>
    <xf numFmtId="0" fontId="32" fillId="0" borderId="131" xfId="1" applyFont="1" applyBorder="1" applyAlignment="1" applyProtection="1">
      <alignment horizontal="center" vertical="top"/>
      <protection hidden="1"/>
    </xf>
    <xf numFmtId="0" fontId="32" fillId="0" borderId="65" xfId="1" applyFont="1" applyBorder="1" applyAlignment="1" applyProtection="1">
      <alignment horizontal="center" vertical="top"/>
      <protection hidden="1"/>
    </xf>
    <xf numFmtId="0" fontId="32" fillId="0" borderId="132" xfId="1" applyFont="1" applyBorder="1" applyAlignment="1" applyProtection="1">
      <alignment horizontal="center" vertical="top"/>
      <protection hidden="1"/>
    </xf>
    <xf numFmtId="0" fontId="32" fillId="0" borderId="67" xfId="1" applyFont="1" applyBorder="1" applyAlignment="1" applyProtection="1">
      <alignment horizontal="center" vertical="top"/>
      <protection hidden="1"/>
    </xf>
    <xf numFmtId="0" fontId="31" fillId="10" borderId="73" xfId="1" applyFont="1" applyFill="1" applyBorder="1" applyAlignment="1" applyProtection="1">
      <alignment horizontal="center"/>
      <protection locked="0"/>
    </xf>
    <xf numFmtId="0" fontId="31" fillId="10" borderId="12" xfId="1" applyFont="1" applyFill="1" applyBorder="1" applyAlignment="1" applyProtection="1">
      <alignment horizontal="center"/>
      <protection locked="0"/>
    </xf>
    <xf numFmtId="0" fontId="32" fillId="0" borderId="64" xfId="1" applyFont="1" applyBorder="1" applyAlignment="1" applyProtection="1">
      <alignment horizontal="center" vertical="top"/>
      <protection hidden="1"/>
    </xf>
    <xf numFmtId="0" fontId="32" fillId="0" borderId="4" xfId="1" applyFont="1" applyBorder="1" applyAlignment="1" applyProtection="1">
      <alignment horizontal="center" vertical="top"/>
      <protection hidden="1"/>
    </xf>
    <xf numFmtId="0" fontId="31" fillId="4" borderId="68" xfId="1" applyFont="1" applyFill="1" applyBorder="1" applyAlignment="1" applyProtection="1">
      <alignment horizontal="center"/>
      <protection locked="0"/>
    </xf>
    <xf numFmtId="0" fontId="31" fillId="4" borderId="25" xfId="1" applyFont="1" applyFill="1" applyBorder="1" applyAlignment="1" applyProtection="1">
      <alignment horizontal="center"/>
      <protection locked="0"/>
    </xf>
    <xf numFmtId="0" fontId="31" fillId="10" borderId="68" xfId="1" applyFont="1" applyFill="1" applyBorder="1" applyAlignment="1" applyProtection="1">
      <alignment horizontal="center"/>
      <protection locked="0"/>
    </xf>
    <xf numFmtId="0" fontId="31" fillId="10" borderId="25" xfId="1" applyFont="1" applyFill="1" applyBorder="1" applyAlignment="1" applyProtection="1">
      <alignment horizontal="center"/>
      <protection locked="0"/>
    </xf>
    <xf numFmtId="0" fontId="31" fillId="0" borderId="64" xfId="1" applyFont="1" applyBorder="1" applyAlignment="1" applyProtection="1">
      <alignment horizontal="center"/>
      <protection hidden="1"/>
    </xf>
    <xf numFmtId="0" fontId="31" fillId="0" borderId="19" xfId="1" applyFont="1" applyBorder="1" applyAlignment="1" applyProtection="1">
      <alignment horizontal="center"/>
      <protection hidden="1"/>
    </xf>
    <xf numFmtId="0" fontId="31" fillId="0" borderId="65" xfId="1" applyFont="1" applyBorder="1" applyAlignment="1" applyProtection="1">
      <alignment horizontal="center"/>
      <protection hidden="1"/>
    </xf>
    <xf numFmtId="0" fontId="31" fillId="0" borderId="18" xfId="1" applyFont="1" applyBorder="1" applyAlignment="1" applyProtection="1">
      <alignment horizontal="center"/>
      <protection hidden="1"/>
    </xf>
    <xf numFmtId="0" fontId="31" fillId="0" borderId="0" xfId="1" applyFont="1" applyBorder="1" applyAlignment="1" applyProtection="1">
      <alignment horizontal="center"/>
      <protection hidden="1"/>
    </xf>
    <xf numFmtId="0" fontId="31" fillId="0" borderId="66" xfId="1" applyFont="1" applyBorder="1" applyAlignment="1" applyProtection="1">
      <alignment horizontal="center"/>
      <protection hidden="1"/>
    </xf>
    <xf numFmtId="0" fontId="31" fillId="0" borderId="4" xfId="1" applyFont="1" applyBorder="1" applyAlignment="1" applyProtection="1">
      <alignment horizontal="center"/>
      <protection hidden="1"/>
    </xf>
    <xf numFmtId="0" fontId="31" fillId="0" borderId="28" xfId="1" applyFont="1" applyBorder="1" applyAlignment="1" applyProtection="1">
      <alignment horizontal="center"/>
      <protection hidden="1"/>
    </xf>
    <xf numFmtId="0" fontId="31" fillId="0" borderId="67" xfId="1" applyFont="1" applyBorder="1" applyAlignment="1" applyProtection="1">
      <alignment horizontal="center"/>
      <protection hidden="1"/>
    </xf>
    <xf numFmtId="0" fontId="31" fillId="0" borderId="41" xfId="1" applyFont="1" applyBorder="1" applyAlignment="1" applyProtection="1">
      <alignment horizontal="center"/>
      <protection hidden="1"/>
    </xf>
    <xf numFmtId="0" fontId="31" fillId="0" borderId="85" xfId="1" applyFont="1" applyBorder="1" applyAlignment="1" applyProtection="1">
      <alignment horizontal="center"/>
      <protection hidden="1"/>
    </xf>
    <xf numFmtId="0" fontId="31" fillId="0" borderId="84" xfId="1" applyFont="1" applyBorder="1" applyAlignment="1" applyProtection="1">
      <alignment horizontal="center"/>
      <protection hidden="1"/>
    </xf>
    <xf numFmtId="0" fontId="32" fillId="0" borderId="19" xfId="1" applyFont="1" applyBorder="1" applyAlignment="1" applyProtection="1">
      <alignment horizontal="center" vertical="top"/>
      <protection hidden="1"/>
    </xf>
    <xf numFmtId="0" fontId="32" fillId="0" borderId="28" xfId="1" applyFont="1" applyBorder="1" applyAlignment="1" applyProtection="1">
      <alignment horizontal="center" vertical="top"/>
      <protection hidden="1"/>
    </xf>
    <xf numFmtId="0" fontId="35" fillId="2" borderId="17" xfId="1" applyFont="1" applyFill="1" applyBorder="1" applyAlignment="1" applyProtection="1">
      <alignment horizontal="center"/>
      <protection hidden="1"/>
    </xf>
    <xf numFmtId="0" fontId="35" fillId="0" borderId="17" xfId="1" applyFont="1" applyBorder="1" applyAlignment="1" applyProtection="1">
      <alignment horizontal="center"/>
      <protection hidden="1"/>
    </xf>
    <xf numFmtId="0" fontId="35" fillId="0" borderId="22" xfId="1" applyFont="1" applyBorder="1" applyAlignment="1" applyProtection="1">
      <alignment horizontal="center"/>
      <protection hidden="1"/>
    </xf>
    <xf numFmtId="0" fontId="31" fillId="0" borderId="33" xfId="1" applyFont="1" applyBorder="1" applyAlignment="1" applyProtection="1">
      <alignment horizontal="center"/>
      <protection hidden="1"/>
    </xf>
    <xf numFmtId="0" fontId="31" fillId="0" borderId="69" xfId="1" applyFont="1" applyBorder="1" applyAlignment="1" applyProtection="1">
      <alignment horizontal="center"/>
      <protection hidden="1"/>
    </xf>
    <xf numFmtId="0" fontId="31" fillId="0" borderId="25" xfId="1" applyFont="1" applyBorder="1" applyAlignment="1" applyProtection="1">
      <alignment horizontal="center"/>
      <protection hidden="1"/>
    </xf>
    <xf numFmtId="0" fontId="35" fillId="2" borderId="13" xfId="1" applyFont="1" applyFill="1" applyBorder="1" applyAlignment="1" applyProtection="1">
      <alignment horizontal="center"/>
      <protection hidden="1"/>
    </xf>
    <xf numFmtId="0" fontId="31" fillId="0" borderId="52" xfId="1" applyFont="1" applyBorder="1" applyAlignment="1" applyProtection="1">
      <alignment horizontal="center"/>
      <protection hidden="1"/>
    </xf>
    <xf numFmtId="0" fontId="31" fillId="0" borderId="72" xfId="1" applyFont="1" applyBorder="1" applyAlignment="1" applyProtection="1">
      <alignment horizontal="center"/>
      <protection hidden="1"/>
    </xf>
    <xf numFmtId="0" fontId="31" fillId="0" borderId="21" xfId="1" applyFont="1" applyBorder="1" applyAlignment="1" applyProtection="1">
      <alignment horizontal="center"/>
      <protection hidden="1"/>
    </xf>
    <xf numFmtId="0" fontId="35" fillId="0" borderId="20" xfId="1" applyFont="1" applyBorder="1" applyAlignment="1" applyProtection="1">
      <alignment horizontal="center"/>
      <protection hidden="1"/>
    </xf>
    <xf numFmtId="0" fontId="35" fillId="0" borderId="17" xfId="1" applyFont="1" applyBorder="1" applyAlignment="1" applyProtection="1">
      <alignment horizontal="left"/>
      <protection hidden="1"/>
    </xf>
    <xf numFmtId="0" fontId="35" fillId="0" borderId="13" xfId="1" applyFont="1" applyBorder="1" applyAlignment="1" applyProtection="1">
      <alignment horizontal="center"/>
      <protection hidden="1"/>
    </xf>
    <xf numFmtId="0" fontId="35" fillId="0" borderId="11" xfId="1" applyFont="1" applyBorder="1" applyAlignment="1" applyProtection="1">
      <alignment horizontal="center"/>
      <protection hidden="1"/>
    </xf>
    <xf numFmtId="0" fontId="35" fillId="0" borderId="13" xfId="1" applyFont="1" applyBorder="1" applyAlignment="1" applyProtection="1">
      <alignment horizontal="left"/>
      <protection hidden="1"/>
    </xf>
    <xf numFmtId="0" fontId="35" fillId="0" borderId="26" xfId="1" applyFont="1" applyBorder="1" applyAlignment="1" applyProtection="1">
      <alignment horizontal="center"/>
      <protection hidden="1"/>
    </xf>
    <xf numFmtId="0" fontId="35" fillId="0" borderId="14" xfId="1" applyFont="1" applyBorder="1" applyAlignment="1" applyProtection="1">
      <alignment horizontal="center"/>
      <protection hidden="1"/>
    </xf>
    <xf numFmtId="0" fontId="35" fillId="4" borderId="7" xfId="1" applyFont="1" applyFill="1" applyBorder="1" applyAlignment="1" applyProtection="1">
      <alignment horizontal="left"/>
      <protection locked="0"/>
    </xf>
    <xf numFmtId="0" fontId="35" fillId="4" borderId="7" xfId="1" applyFont="1" applyFill="1" applyBorder="1" applyAlignment="1" applyProtection="1">
      <alignment horizontal="center"/>
      <protection locked="0"/>
    </xf>
    <xf numFmtId="0" fontId="35" fillId="4" borderId="5" xfId="1" applyFont="1" applyFill="1" applyBorder="1" applyAlignment="1" applyProtection="1">
      <alignment horizontal="center"/>
      <protection locked="0"/>
    </xf>
    <xf numFmtId="0" fontId="35" fillId="10" borderId="7" xfId="1" applyFont="1" applyFill="1" applyBorder="1" applyAlignment="1" applyProtection="1">
      <alignment horizontal="left"/>
      <protection locked="0"/>
    </xf>
    <xf numFmtId="0" fontId="35" fillId="10" borderId="1" xfId="1" applyFont="1" applyFill="1" applyBorder="1" applyAlignment="1" applyProtection="1">
      <alignment horizontal="center"/>
      <protection locked="0"/>
    </xf>
    <xf numFmtId="0" fontId="35" fillId="10" borderId="36" xfId="1" applyFont="1" applyFill="1" applyBorder="1" applyAlignment="1" applyProtection="1">
      <alignment horizontal="center"/>
      <protection locked="0"/>
    </xf>
    <xf numFmtId="0" fontId="35" fillId="10" borderId="7" xfId="1" applyFont="1" applyFill="1" applyBorder="1" applyAlignment="1" applyProtection="1">
      <alignment horizontal="center"/>
      <protection locked="0"/>
    </xf>
    <xf numFmtId="0" fontId="35" fillId="4" borderId="59" xfId="1" applyFont="1" applyFill="1" applyBorder="1" applyAlignment="1" applyProtection="1">
      <alignment horizontal="left"/>
      <protection locked="0"/>
    </xf>
    <xf numFmtId="0" fontId="35" fillId="4" borderId="36" xfId="1" applyFont="1" applyFill="1" applyBorder="1" applyAlignment="1" applyProtection="1">
      <alignment horizontal="left"/>
      <protection locked="0"/>
    </xf>
    <xf numFmtId="0" fontId="35" fillId="4" borderId="38" xfId="1" applyFont="1" applyFill="1" applyBorder="1" applyAlignment="1" applyProtection="1">
      <alignment horizontal="left"/>
      <protection locked="0"/>
    </xf>
    <xf numFmtId="0" fontId="35" fillId="10" borderId="59" xfId="1" applyFont="1" applyFill="1" applyBorder="1" applyAlignment="1" applyProtection="1">
      <alignment horizontal="left"/>
      <protection locked="0"/>
    </xf>
    <xf numFmtId="0" fontId="35" fillId="10" borderId="36" xfId="1" applyFont="1" applyFill="1" applyBorder="1" applyAlignment="1" applyProtection="1">
      <alignment horizontal="left"/>
      <protection locked="0"/>
    </xf>
    <xf numFmtId="0" fontId="35" fillId="10" borderId="38" xfId="1" applyFont="1" applyFill="1" applyBorder="1" applyAlignment="1" applyProtection="1">
      <alignment horizontal="left"/>
      <protection locked="0"/>
    </xf>
    <xf numFmtId="0" fontId="34" fillId="0" borderId="1" xfId="1" applyFont="1" applyBorder="1" applyAlignment="1" applyProtection="1">
      <alignment horizontal="center"/>
      <protection hidden="1"/>
    </xf>
    <xf numFmtId="0" fontId="29" fillId="0" borderId="1" xfId="1" applyBorder="1" applyAlignment="1" applyProtection="1">
      <alignment horizontal="center"/>
      <protection hidden="1"/>
    </xf>
    <xf numFmtId="0" fontId="34" fillId="0" borderId="59" xfId="1" applyFont="1" applyBorder="1" applyAlignment="1" applyProtection="1">
      <alignment horizontal="center"/>
      <protection hidden="1"/>
    </xf>
    <xf numFmtId="0" fontId="35" fillId="0" borderId="36" xfId="1" applyFont="1" applyBorder="1" applyAlignment="1" applyProtection="1">
      <alignment horizontal="center"/>
      <protection hidden="1"/>
    </xf>
    <xf numFmtId="0" fontId="35" fillId="0" borderId="38" xfId="1" applyFont="1" applyBorder="1" applyAlignment="1" applyProtection="1">
      <alignment horizontal="center"/>
      <protection hidden="1"/>
    </xf>
    <xf numFmtId="0" fontId="29" fillId="0" borderId="1" xfId="1" applyBorder="1" applyAlignment="1" applyProtection="1">
      <alignment horizontal="left"/>
      <protection hidden="1"/>
    </xf>
    <xf numFmtId="0" fontId="32" fillId="4" borderId="59" xfId="1" applyFont="1" applyFill="1" applyBorder="1" applyAlignment="1" applyProtection="1">
      <alignment horizontal="left"/>
      <protection locked="0"/>
    </xf>
    <xf numFmtId="0" fontId="32" fillId="4" borderId="36" xfId="1" applyFont="1" applyFill="1" applyBorder="1" applyAlignment="1" applyProtection="1">
      <alignment horizontal="left"/>
      <protection locked="0"/>
    </xf>
    <xf numFmtId="0" fontId="32" fillId="4" borderId="31" xfId="1" applyFont="1" applyFill="1" applyBorder="1" applyAlignment="1" applyProtection="1">
      <alignment horizontal="left"/>
      <protection locked="0"/>
    </xf>
    <xf numFmtId="0" fontId="31" fillId="0" borderId="36" xfId="1" applyFont="1" applyBorder="1" applyAlignment="1" applyProtection="1">
      <alignment horizontal="left"/>
      <protection hidden="1"/>
    </xf>
    <xf numFmtId="0" fontId="31" fillId="0" borderId="38" xfId="1" applyFont="1" applyBorder="1" applyAlignment="1" applyProtection="1">
      <alignment horizontal="left"/>
      <protection hidden="1"/>
    </xf>
    <xf numFmtId="0" fontId="32" fillId="4" borderId="1" xfId="1" applyFont="1" applyFill="1" applyBorder="1" applyAlignment="1" applyProtection="1">
      <alignment horizontal="left"/>
      <protection locked="0"/>
    </xf>
    <xf numFmtId="49" fontId="32" fillId="4" borderId="59" xfId="1" applyNumberFormat="1" applyFont="1" applyFill="1" applyBorder="1" applyAlignment="1" applyProtection="1">
      <alignment horizontal="left"/>
      <protection locked="0"/>
    </xf>
    <xf numFmtId="49" fontId="32" fillId="4" borderId="36" xfId="1" applyNumberFormat="1" applyFont="1" applyFill="1" applyBorder="1" applyAlignment="1" applyProtection="1">
      <alignment horizontal="left"/>
      <protection locked="0"/>
    </xf>
    <xf numFmtId="49" fontId="32" fillId="4" borderId="31" xfId="1" applyNumberFormat="1" applyFont="1" applyFill="1" applyBorder="1" applyAlignment="1" applyProtection="1">
      <alignment horizontal="left"/>
      <protection locked="0"/>
    </xf>
    <xf numFmtId="0" fontId="29" fillId="0" borderId="36" xfId="1" applyBorder="1" applyAlignment="1" applyProtection="1">
      <alignment horizontal="center"/>
      <protection hidden="1"/>
    </xf>
    <xf numFmtId="0" fontId="29" fillId="0" borderId="38" xfId="1" applyBorder="1" applyAlignment="1" applyProtection="1">
      <alignment horizontal="center"/>
      <protection hidden="1"/>
    </xf>
    <xf numFmtId="0" fontId="49" fillId="0" borderId="0" xfId="1" applyFont="1" applyAlignment="1" applyProtection="1">
      <alignment horizontal="center"/>
      <protection hidden="1"/>
    </xf>
    <xf numFmtId="0" fontId="33" fillId="0" borderId="0" xfId="1" applyFont="1" applyFill="1" applyAlignment="1" applyProtection="1">
      <alignment horizontal="center"/>
      <protection locked="0"/>
    </xf>
    <xf numFmtId="0" fontId="47" fillId="0" borderId="0" xfId="1" applyFont="1" applyFill="1" applyAlignment="1" applyProtection="1">
      <alignment horizontal="center"/>
      <protection locked="0"/>
    </xf>
    <xf numFmtId="0" fontId="31" fillId="0" borderId="59" xfId="1" applyFont="1" applyBorder="1" applyAlignment="1" applyProtection="1">
      <alignment horizontal="left"/>
      <protection hidden="1"/>
    </xf>
    <xf numFmtId="0" fontId="29" fillId="4" borderId="36" xfId="1" applyFill="1" applyBorder="1" applyAlignment="1" applyProtection="1">
      <alignment horizontal="left"/>
      <protection locked="0"/>
    </xf>
    <xf numFmtId="0" fontId="29" fillId="4" borderId="31" xfId="1" applyFill="1" applyBorder="1" applyAlignment="1" applyProtection="1">
      <alignment horizontal="left"/>
      <protection locked="0"/>
    </xf>
    <xf numFmtId="0" fontId="31" fillId="4" borderId="1" xfId="1" applyFont="1" applyFill="1" applyBorder="1" applyAlignment="1" applyProtection="1">
      <alignment horizontal="left"/>
      <protection locked="0"/>
    </xf>
    <xf numFmtId="0" fontId="29" fillId="0" borderId="0" xfId="1" applyFont="1" applyAlignment="1" applyProtection="1">
      <alignment horizontal="center"/>
      <protection locked="0"/>
    </xf>
    <xf numFmtId="0" fontId="30" fillId="0" borderId="0" xfId="1" applyFont="1" applyAlignment="1" applyProtection="1">
      <alignment horizontal="center"/>
      <protection locked="0"/>
    </xf>
    <xf numFmtId="0" fontId="33" fillId="0" borderId="54" xfId="1" applyFont="1" applyBorder="1" applyAlignment="1" applyProtection="1">
      <alignment horizontal="center"/>
      <protection hidden="1"/>
    </xf>
    <xf numFmtId="0" fontId="33" fillId="0" borderId="89" xfId="1" applyFont="1" applyBorder="1" applyAlignment="1" applyProtection="1">
      <alignment horizontal="center"/>
      <protection hidden="1"/>
    </xf>
    <xf numFmtId="0" fontId="33" fillId="0" borderId="96" xfId="1" applyFont="1" applyBorder="1" applyAlignment="1" applyProtection="1">
      <alignment horizontal="center"/>
      <protection hidden="1"/>
    </xf>
    <xf numFmtId="0" fontId="2" fillId="3" borderId="133" xfId="0" applyFont="1" applyFill="1" applyBorder="1" applyAlignment="1" applyProtection="1">
      <alignment horizontal="center"/>
      <protection locked="0"/>
    </xf>
    <xf numFmtId="0" fontId="41" fillId="0" borderId="0" xfId="0" applyFont="1" applyAlignment="1" applyProtection="1">
      <alignment horizontal="center" shrinkToFit="1"/>
      <protection hidden="1"/>
    </xf>
    <xf numFmtId="0" fontId="0" fillId="0" borderId="0" xfId="0" applyAlignment="1" applyProtection="1">
      <alignment horizontal="center" shrinkToFit="1"/>
      <protection hidden="1"/>
    </xf>
    <xf numFmtId="0" fontId="10" fillId="8" borderId="0" xfId="0" applyFont="1" applyFill="1" applyAlignment="1" applyProtection="1">
      <alignment horizontal="center" shrinkToFit="1"/>
      <protection hidden="1"/>
    </xf>
    <xf numFmtId="0" fontId="3" fillId="8" borderId="0" xfId="0" applyFont="1" applyFill="1" applyAlignment="1" applyProtection="1">
      <alignment horizontal="center"/>
      <protection hidden="1"/>
    </xf>
    <xf numFmtId="0" fontId="2" fillId="0" borderId="23" xfId="0" applyFont="1" applyFill="1" applyBorder="1" applyAlignment="1" applyProtection="1">
      <alignment horizontal="center" vertical="justify"/>
      <protection hidden="1"/>
    </xf>
    <xf numFmtId="0" fontId="2" fillId="0" borderId="0" xfId="0" applyFont="1" applyFill="1" applyBorder="1" applyAlignment="1" applyProtection="1">
      <alignment horizontal="center" vertical="justify"/>
      <protection hidden="1"/>
    </xf>
    <xf numFmtId="0" fontId="2" fillId="0" borderId="66" xfId="0" applyFont="1" applyFill="1" applyBorder="1" applyAlignment="1" applyProtection="1">
      <alignment horizontal="center" vertical="justify"/>
      <protection hidden="1"/>
    </xf>
    <xf numFmtId="0" fontId="3" fillId="2" borderId="51"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2" fillId="2" borderId="76" xfId="0" applyFont="1" applyFill="1" applyBorder="1" applyAlignment="1" applyProtection="1">
      <alignment horizontal="center" vertical="center"/>
      <protection hidden="1"/>
    </xf>
    <xf numFmtId="0" fontId="2" fillId="2" borderId="72"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8" xfId="0" applyFont="1" applyFill="1" applyBorder="1" applyAlignment="1" applyProtection="1">
      <alignment horizontal="center" vertical="center"/>
      <protection hidden="1"/>
    </xf>
    <xf numFmtId="0" fontId="2" fillId="2" borderId="76" xfId="0" applyFont="1" applyFill="1" applyBorder="1" applyAlignment="1" applyProtection="1">
      <alignment horizontal="center" vertical="justify"/>
      <protection hidden="1"/>
    </xf>
    <xf numFmtId="0" fontId="2" fillId="2" borderId="72" xfId="0" applyFont="1" applyFill="1" applyBorder="1" applyAlignment="1" applyProtection="1">
      <alignment horizontal="center" vertical="justify"/>
      <protection hidden="1"/>
    </xf>
    <xf numFmtId="0" fontId="2" fillId="2" borderId="21" xfId="0" applyFont="1" applyFill="1" applyBorder="1" applyAlignment="1" applyProtection="1">
      <alignment horizontal="center" vertical="justify"/>
      <protection hidden="1"/>
    </xf>
    <xf numFmtId="0" fontId="2" fillId="2" borderId="23" xfId="0" applyFont="1" applyFill="1" applyBorder="1" applyAlignment="1" applyProtection="1">
      <alignment horizontal="center" vertical="justify"/>
      <protection hidden="1"/>
    </xf>
    <xf numFmtId="0" fontId="2" fillId="2" borderId="0" xfId="0" applyFont="1" applyFill="1" applyBorder="1" applyAlignment="1" applyProtection="1">
      <alignment horizontal="center" vertical="justify"/>
      <protection hidden="1"/>
    </xf>
    <xf numFmtId="0" fontId="2" fillId="2" borderId="50" xfId="0" applyFont="1" applyFill="1" applyBorder="1" applyAlignment="1" applyProtection="1">
      <alignment horizontal="center" vertical="justify"/>
      <protection hidden="1"/>
    </xf>
    <xf numFmtId="0" fontId="19" fillId="5" borderId="59" xfId="0" applyFont="1" applyFill="1" applyBorder="1" applyAlignment="1" applyProtection="1">
      <alignment horizontal="center" shrinkToFit="1"/>
      <protection hidden="1"/>
    </xf>
    <xf numFmtId="0" fontId="19" fillId="5" borderId="36" xfId="0" applyFont="1" applyFill="1" applyBorder="1" applyAlignment="1" applyProtection="1">
      <alignment horizontal="center" shrinkToFit="1"/>
      <protection hidden="1"/>
    </xf>
    <xf numFmtId="0" fontId="19" fillId="5" borderId="38" xfId="0" applyFont="1" applyFill="1" applyBorder="1" applyAlignment="1" applyProtection="1">
      <alignment horizontal="center" shrinkToFit="1"/>
      <protection hidden="1"/>
    </xf>
    <xf numFmtId="0" fontId="4" fillId="11" borderId="0" xfId="0" applyFont="1" applyFill="1" applyAlignment="1" applyProtection="1">
      <alignment horizontal="center" vertical="justify" shrinkToFit="1"/>
      <protection hidden="1"/>
    </xf>
    <xf numFmtId="0" fontId="4" fillId="12" borderId="0" xfId="0" applyFont="1" applyFill="1" applyAlignment="1" applyProtection="1">
      <alignment horizontal="center" vertical="justify" shrinkToFit="1"/>
      <protection hidden="1"/>
    </xf>
    <xf numFmtId="0" fontId="43" fillId="7" borderId="99" xfId="0" applyFont="1" applyFill="1" applyBorder="1" applyAlignment="1" applyProtection="1">
      <alignment horizontal="center" textRotation="90"/>
      <protection hidden="1"/>
    </xf>
    <xf numFmtId="0" fontId="43" fillId="7" borderId="92" xfId="0" applyFont="1" applyFill="1" applyBorder="1" applyAlignment="1" applyProtection="1">
      <alignment horizontal="center" textRotation="90"/>
      <protection hidden="1"/>
    </xf>
    <xf numFmtId="0" fontId="2" fillId="3" borderId="87" xfId="0" applyFont="1" applyFill="1" applyBorder="1" applyAlignment="1" applyProtection="1">
      <alignment horizontal="center"/>
      <protection locked="0"/>
    </xf>
    <xf numFmtId="0" fontId="2" fillId="3" borderId="90" xfId="0" applyFont="1" applyFill="1" applyBorder="1" applyAlignment="1" applyProtection="1">
      <alignment horizontal="center"/>
      <protection locked="0"/>
    </xf>
    <xf numFmtId="0" fontId="6" fillId="12" borderId="0" xfId="0" applyFont="1" applyFill="1" applyBorder="1" applyAlignment="1" applyProtection="1">
      <alignment horizontal="center" vertical="center"/>
      <protection hidden="1"/>
    </xf>
    <xf numFmtId="0" fontId="6" fillId="12" borderId="50" xfId="0" applyFont="1" applyFill="1" applyBorder="1" applyAlignment="1" applyProtection="1">
      <alignment horizontal="center" vertical="center"/>
      <protection hidden="1"/>
    </xf>
    <xf numFmtId="0" fontId="6" fillId="12" borderId="28" xfId="0" applyFont="1" applyFill="1" applyBorder="1" applyAlignment="1" applyProtection="1">
      <alignment horizontal="center" vertical="center"/>
      <protection hidden="1"/>
    </xf>
    <xf numFmtId="0" fontId="6" fillId="12" borderId="42" xfId="0" applyFont="1" applyFill="1" applyBorder="1" applyAlignment="1" applyProtection="1">
      <alignment horizontal="center" vertical="center"/>
      <protection hidden="1"/>
    </xf>
    <xf numFmtId="0" fontId="2" fillId="3" borderId="50" xfId="0" applyFont="1" applyFill="1" applyBorder="1" applyAlignment="1" applyProtection="1">
      <alignment horizontal="center"/>
      <protection locked="0"/>
    </xf>
    <xf numFmtId="0" fontId="2" fillId="3" borderId="62" xfId="0" applyFont="1" applyFill="1" applyBorder="1" applyAlignment="1" applyProtection="1">
      <alignment horizontal="center"/>
      <protection locked="0"/>
    </xf>
    <xf numFmtId="0" fontId="2" fillId="3" borderId="13" xfId="0" applyFont="1" applyFill="1" applyBorder="1" applyAlignment="1" applyProtection="1">
      <alignment horizontal="left"/>
      <protection locked="0"/>
    </xf>
    <xf numFmtId="0" fontId="2" fillId="3" borderId="73" xfId="0" applyFont="1" applyFill="1" applyBorder="1" applyAlignment="1" applyProtection="1">
      <alignment horizontal="left"/>
      <protection locked="0"/>
    </xf>
    <xf numFmtId="0" fontId="2" fillId="3" borderId="1" xfId="0" applyFont="1" applyFill="1" applyBorder="1" applyAlignment="1" applyProtection="1">
      <alignment horizontal="left"/>
      <protection locked="0"/>
    </xf>
    <xf numFmtId="0" fontId="2" fillId="3" borderId="59" xfId="0" applyFont="1" applyFill="1" applyBorder="1" applyAlignment="1" applyProtection="1">
      <alignment horizontal="left"/>
      <protection locked="0"/>
    </xf>
    <xf numFmtId="0" fontId="2" fillId="3" borderId="30" xfId="0" applyFont="1" applyFill="1" applyBorder="1" applyAlignment="1" applyProtection="1">
      <alignment horizontal="center"/>
      <protection locked="0"/>
    </xf>
    <xf numFmtId="0" fontId="2" fillId="3" borderId="36" xfId="0" applyFont="1" applyFill="1" applyBorder="1" applyAlignment="1" applyProtection="1">
      <alignment horizontal="left"/>
      <protection locked="0"/>
    </xf>
    <xf numFmtId="0" fontId="3" fillId="12" borderId="82" xfId="0" applyFont="1" applyFill="1" applyBorder="1" applyAlignment="1" applyProtection="1">
      <alignment horizontal="center"/>
      <protection hidden="1"/>
    </xf>
    <xf numFmtId="0" fontId="3" fillId="12" borderId="81" xfId="0" applyFont="1" applyFill="1" applyBorder="1" applyAlignment="1" applyProtection="1">
      <alignment horizontal="center"/>
      <protection hidden="1"/>
    </xf>
    <xf numFmtId="0" fontId="3" fillId="2" borderId="90" xfId="0" applyFont="1" applyFill="1" applyBorder="1" applyAlignment="1" applyProtection="1">
      <alignment horizontal="center" vertical="center"/>
      <protection hidden="1"/>
    </xf>
    <xf numFmtId="0" fontId="6" fillId="11" borderId="19" xfId="0" applyFont="1" applyFill="1" applyBorder="1" applyAlignment="1" applyProtection="1">
      <alignment horizontal="center" vertical="center"/>
      <protection hidden="1"/>
    </xf>
    <xf numFmtId="0" fontId="6" fillId="11" borderId="65" xfId="0" applyFont="1" applyFill="1" applyBorder="1" applyAlignment="1" applyProtection="1">
      <alignment horizontal="center" vertical="center"/>
      <protection hidden="1"/>
    </xf>
    <xf numFmtId="0" fontId="6" fillId="11" borderId="28" xfId="0" applyFont="1" applyFill="1" applyBorder="1" applyAlignment="1" applyProtection="1">
      <alignment horizontal="center" vertical="center"/>
      <protection hidden="1"/>
    </xf>
    <xf numFmtId="0" fontId="6" fillId="11" borderId="67" xfId="0" applyFont="1" applyFill="1" applyBorder="1" applyAlignment="1" applyProtection="1">
      <alignment horizontal="center" vertical="center"/>
      <protection hidden="1"/>
    </xf>
    <xf numFmtId="0" fontId="42" fillId="9" borderId="62" xfId="0" applyFont="1" applyFill="1" applyBorder="1" applyAlignment="1" applyProtection="1">
      <alignment horizontal="center" textRotation="90" shrinkToFit="1"/>
      <protection hidden="1"/>
    </xf>
    <xf numFmtId="0" fontId="42" fillId="9" borderId="63" xfId="0" applyFont="1" applyFill="1" applyBorder="1" applyAlignment="1" applyProtection="1">
      <alignment horizontal="center" textRotation="90" shrinkToFit="1"/>
      <protection hidden="1"/>
    </xf>
    <xf numFmtId="0" fontId="2" fillId="3" borderId="26" xfId="0" applyFont="1" applyFill="1" applyBorder="1" applyAlignment="1" applyProtection="1">
      <alignment horizontal="center"/>
      <protection locked="0"/>
    </xf>
    <xf numFmtId="0" fontId="2" fillId="3" borderId="71" xfId="0" applyFont="1" applyFill="1" applyBorder="1" applyAlignment="1" applyProtection="1">
      <alignment horizontal="center"/>
      <protection locked="0"/>
    </xf>
    <xf numFmtId="0" fontId="7" fillId="11" borderId="82" xfId="0" applyFont="1" applyFill="1" applyBorder="1" applyAlignment="1" applyProtection="1">
      <alignment horizontal="center"/>
      <protection hidden="1"/>
    </xf>
    <xf numFmtId="0" fontId="7" fillId="11" borderId="81" xfId="0" applyFont="1" applyFill="1" applyBorder="1" applyAlignment="1" applyProtection="1">
      <alignment horizontal="center"/>
      <protection hidden="1"/>
    </xf>
    <xf numFmtId="0" fontId="42" fillId="7" borderId="62" xfId="0" applyFont="1" applyFill="1" applyBorder="1" applyAlignment="1" applyProtection="1">
      <alignment horizontal="center" textRotation="90"/>
      <protection hidden="1"/>
    </xf>
    <xf numFmtId="0" fontId="42" fillId="7" borderId="63" xfId="0" applyFont="1" applyFill="1" applyBorder="1" applyAlignment="1" applyProtection="1">
      <alignment horizontal="center" textRotation="90"/>
      <protection hidden="1"/>
    </xf>
    <xf numFmtId="0" fontId="6" fillId="0" borderId="0" xfId="0" applyFont="1" applyFill="1" applyAlignment="1" applyProtection="1">
      <alignment horizontal="center"/>
      <protection locked="0"/>
    </xf>
    <xf numFmtId="14" fontId="2" fillId="3" borderId="1"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protection locked="0"/>
    </xf>
    <xf numFmtId="0" fontId="2" fillId="0" borderId="0"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6" fillId="0" borderId="54" xfId="0" applyFont="1" applyBorder="1" applyAlignment="1" applyProtection="1">
      <alignment horizontal="center"/>
      <protection locked="0"/>
    </xf>
    <xf numFmtId="0" fontId="6" fillId="0" borderId="0" xfId="0" applyFont="1" applyFill="1" applyAlignment="1" applyProtection="1">
      <alignment horizontal="center" shrinkToFit="1"/>
      <protection locked="0"/>
    </xf>
    <xf numFmtId="0" fontId="42" fillId="9" borderId="62" xfId="0" applyFont="1" applyFill="1" applyBorder="1" applyAlignment="1" applyProtection="1">
      <alignment horizontal="center" textRotation="90"/>
      <protection hidden="1"/>
    </xf>
    <xf numFmtId="0" fontId="42" fillId="9" borderId="63" xfId="0" applyFont="1" applyFill="1" applyBorder="1" applyAlignment="1" applyProtection="1">
      <alignment horizontal="center" textRotation="90"/>
      <protection hidden="1"/>
    </xf>
    <xf numFmtId="0" fontId="4" fillId="0" borderId="0" xfId="0" applyFont="1" applyFill="1" applyAlignment="1" applyProtection="1">
      <alignment horizontal="center"/>
      <protection locked="0"/>
    </xf>
    <xf numFmtId="0" fontId="16" fillId="0" borderId="72" xfId="0" applyFont="1" applyBorder="1" applyAlignment="1" applyProtection="1">
      <alignment horizontal="center"/>
      <protection hidden="1"/>
    </xf>
    <xf numFmtId="0" fontId="4" fillId="0" borderId="0" xfId="0" applyFont="1" applyAlignment="1">
      <alignment horizontal="center"/>
    </xf>
    <xf numFmtId="0" fontId="16" fillId="0" borderId="0" xfId="0" applyFont="1" applyAlignment="1" applyProtection="1">
      <alignment horizontal="center"/>
      <protection hidden="1"/>
    </xf>
    <xf numFmtId="0" fontId="0" fillId="0" borderId="17" xfId="0" applyBorder="1" applyAlignment="1">
      <alignment horizontal="center" textRotation="90" shrinkToFit="1"/>
    </xf>
    <xf numFmtId="0" fontId="0" fillId="0" borderId="100" xfId="0" applyBorder="1" applyAlignment="1">
      <alignment horizontal="center" textRotation="90" shrinkToFit="1"/>
    </xf>
    <xf numFmtId="0" fontId="0" fillId="0" borderId="13" xfId="0" applyBorder="1" applyAlignment="1">
      <alignment horizontal="center" textRotation="90" shrinkToFit="1"/>
    </xf>
    <xf numFmtId="0" fontId="40" fillId="0" borderId="76" xfId="0" applyFont="1" applyBorder="1" applyAlignment="1">
      <alignment horizontal="center" vertical="center"/>
    </xf>
    <xf numFmtId="0" fontId="40" fillId="0" borderId="72" xfId="0" applyFont="1" applyBorder="1" applyAlignment="1">
      <alignment horizontal="center" vertical="center"/>
    </xf>
    <xf numFmtId="0" fontId="40" fillId="0" borderId="21" xfId="0" applyFont="1" applyBorder="1" applyAlignment="1">
      <alignment horizontal="center" vertical="center"/>
    </xf>
    <xf numFmtId="0" fontId="40" fillId="0" borderId="23" xfId="0" applyFont="1" applyBorder="1" applyAlignment="1">
      <alignment horizontal="center" vertical="center"/>
    </xf>
    <xf numFmtId="0" fontId="40" fillId="0" borderId="0" xfId="0" applyFont="1" applyBorder="1" applyAlignment="1">
      <alignment horizontal="center" vertical="center"/>
    </xf>
    <xf numFmtId="0" fontId="40" fillId="0" borderId="50" xfId="0" applyFont="1" applyBorder="1" applyAlignment="1">
      <alignment horizontal="center" vertical="center"/>
    </xf>
    <xf numFmtId="0" fontId="40" fillId="0" borderId="73" xfId="0" applyFont="1" applyBorder="1" applyAlignment="1">
      <alignment horizontal="center" vertical="center"/>
    </xf>
    <xf numFmtId="0" fontId="40" fillId="0" borderId="54" xfId="0" applyFont="1" applyBorder="1" applyAlignment="1">
      <alignment horizontal="center" vertical="center"/>
    </xf>
    <xf numFmtId="0" fontId="40" fillId="0" borderId="12" xfId="0" applyFont="1" applyBorder="1" applyAlignment="1">
      <alignment horizontal="center" vertical="center"/>
    </xf>
    <xf numFmtId="0" fontId="40" fillId="0" borderId="1" xfId="0" applyFont="1" applyBorder="1" applyAlignment="1">
      <alignment horizontal="center" vertical="justify"/>
    </xf>
    <xf numFmtId="0" fontId="40" fillId="0" borderId="1" xfId="0" applyFont="1" applyBorder="1" applyAlignment="1">
      <alignment horizontal="center" vertical="center"/>
    </xf>
    <xf numFmtId="0" fontId="44" fillId="0" borderId="76" xfId="0" applyFont="1" applyBorder="1" applyAlignment="1">
      <alignment horizontal="center" vertical="justify" textRotation="90"/>
    </xf>
    <xf numFmtId="0" fontId="44" fillId="0" borderId="21" xfId="0" applyFont="1" applyBorder="1" applyAlignment="1">
      <alignment horizontal="center" vertical="justify" textRotation="90"/>
    </xf>
    <xf numFmtId="0" fontId="44" fillId="0" borderId="23" xfId="0" applyFont="1" applyBorder="1" applyAlignment="1">
      <alignment horizontal="center" vertical="justify" textRotation="90"/>
    </xf>
    <xf numFmtId="0" fontId="44" fillId="0" borderId="50" xfId="0" applyFont="1" applyBorder="1" applyAlignment="1">
      <alignment horizontal="center" vertical="justify" textRotation="90"/>
    </xf>
    <xf numFmtId="0" fontId="44" fillId="0" borderId="73" xfId="0" applyFont="1" applyBorder="1" applyAlignment="1">
      <alignment horizontal="center" vertical="justify" textRotation="90"/>
    </xf>
    <xf numFmtId="0" fontId="44" fillId="0" borderId="12" xfId="0" applyFont="1" applyBorder="1" applyAlignment="1">
      <alignment horizontal="center" vertical="justify" textRotation="90"/>
    </xf>
    <xf numFmtId="0" fontId="4" fillId="0" borderId="1" xfId="0" applyFont="1" applyBorder="1" applyAlignment="1">
      <alignment horizontal="left" vertical="center"/>
    </xf>
    <xf numFmtId="0" fontId="6" fillId="0" borderId="59"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134" xfId="0" applyFont="1" applyBorder="1" applyAlignment="1" applyProtection="1">
      <alignment horizontal="center" vertical="center" shrinkToFit="1"/>
      <protection locked="0"/>
    </xf>
    <xf numFmtId="0" fontId="2" fillId="0" borderId="135" xfId="0" applyFont="1" applyBorder="1" applyAlignment="1">
      <alignment horizontal="center" vertical="center" textRotation="90"/>
    </xf>
    <xf numFmtId="0" fontId="2" fillId="0" borderId="136" xfId="0" applyFont="1" applyBorder="1" applyAlignment="1">
      <alignment horizontal="center" vertical="center" textRotation="90"/>
    </xf>
    <xf numFmtId="0" fontId="2" fillId="0" borderId="137" xfId="0" applyFont="1" applyBorder="1" applyAlignment="1">
      <alignment horizontal="center" vertical="center" textRotation="90"/>
    </xf>
    <xf numFmtId="0" fontId="4" fillId="0" borderId="59" xfId="0" applyFont="1" applyBorder="1" applyAlignment="1">
      <alignment horizontal="left"/>
    </xf>
    <xf numFmtId="0" fontId="4" fillId="0" borderId="36" xfId="0" applyFont="1" applyBorder="1" applyAlignment="1">
      <alignment horizontal="left"/>
    </xf>
    <xf numFmtId="0" fontId="4" fillId="0" borderId="38" xfId="0" applyFont="1" applyBorder="1" applyAlignment="1">
      <alignment horizontal="left"/>
    </xf>
    <xf numFmtId="0" fontId="40" fillId="0" borderId="1" xfId="0" applyFont="1" applyBorder="1" applyAlignment="1" applyProtection="1">
      <alignment horizontal="center"/>
      <protection locked="0"/>
    </xf>
    <xf numFmtId="0" fontId="4" fillId="0" borderId="76" xfId="0" applyFont="1" applyBorder="1" applyAlignment="1">
      <alignment horizontal="left" vertical="justify"/>
    </xf>
    <xf numFmtId="0" fontId="4" fillId="0" borderId="72" xfId="0" applyFont="1" applyBorder="1" applyAlignment="1">
      <alignment horizontal="left" vertical="justify"/>
    </xf>
    <xf numFmtId="0" fontId="4" fillId="0" borderId="21" xfId="0" applyFont="1" applyBorder="1" applyAlignment="1">
      <alignment horizontal="left" vertical="justify"/>
    </xf>
    <xf numFmtId="0" fontId="4" fillId="0" borderId="73" xfId="0" applyFont="1" applyBorder="1" applyAlignment="1">
      <alignment horizontal="left" vertical="justify"/>
    </xf>
    <xf numFmtId="0" fontId="4" fillId="0" borderId="54" xfId="0" applyFont="1" applyBorder="1" applyAlignment="1">
      <alignment horizontal="left" vertical="justify"/>
    </xf>
    <xf numFmtId="0" fontId="4" fillId="0" borderId="12" xfId="0" applyFont="1" applyBorder="1" applyAlignment="1">
      <alignment horizontal="left" vertical="justify"/>
    </xf>
    <xf numFmtId="0" fontId="40" fillId="0" borderId="76" xfId="0" applyFont="1" applyBorder="1" applyAlignment="1" applyProtection="1">
      <alignment horizontal="center" vertical="justify"/>
      <protection locked="0"/>
    </xf>
    <xf numFmtId="0" fontId="40" fillId="0" borderId="72" xfId="0" applyFont="1" applyBorder="1" applyAlignment="1" applyProtection="1">
      <alignment horizontal="center" vertical="justify"/>
      <protection locked="0"/>
    </xf>
    <xf numFmtId="0" fontId="40" fillId="0" borderId="138" xfId="0" applyFont="1" applyBorder="1" applyAlignment="1" applyProtection="1">
      <alignment horizontal="center" vertical="justify"/>
      <protection locked="0"/>
    </xf>
    <xf numFmtId="0" fontId="40" fillId="0" borderId="73" xfId="0" applyFont="1" applyBorder="1" applyAlignment="1" applyProtection="1">
      <alignment horizontal="center" vertical="justify"/>
      <protection locked="0"/>
    </xf>
    <xf numFmtId="0" fontId="40" fillId="0" borderId="54" xfId="0" applyFont="1" applyBorder="1" applyAlignment="1" applyProtection="1">
      <alignment horizontal="center" vertical="justify"/>
      <protection locked="0"/>
    </xf>
    <xf numFmtId="0" fontId="40" fillId="0" borderId="139" xfId="0" applyFont="1" applyBorder="1" applyAlignment="1" applyProtection="1">
      <alignment horizontal="center" vertical="justify"/>
      <protection locked="0"/>
    </xf>
    <xf numFmtId="0" fontId="40" fillId="2" borderId="76" xfId="0" applyFont="1" applyFill="1" applyBorder="1" applyAlignment="1" applyProtection="1">
      <alignment horizontal="center" vertical="center"/>
      <protection locked="0"/>
    </xf>
    <xf numFmtId="0" fontId="40" fillId="2" borderId="72" xfId="0" applyFont="1" applyFill="1" applyBorder="1" applyAlignment="1" applyProtection="1">
      <alignment horizontal="center" vertical="center"/>
      <protection locked="0"/>
    </xf>
    <xf numFmtId="0" fontId="40" fillId="2" borderId="21" xfId="0" applyFont="1" applyFill="1" applyBorder="1" applyAlignment="1" applyProtection="1">
      <alignment horizontal="center" vertical="center"/>
      <protection locked="0"/>
    </xf>
    <xf numFmtId="0" fontId="40" fillId="2" borderId="73" xfId="0" applyFont="1" applyFill="1" applyBorder="1" applyAlignment="1" applyProtection="1">
      <alignment horizontal="center" vertical="center"/>
      <protection locked="0"/>
    </xf>
    <xf numFmtId="0" fontId="40" fillId="2" borderId="54" xfId="0" applyFont="1" applyFill="1" applyBorder="1" applyAlignment="1" applyProtection="1">
      <alignment horizontal="center" vertical="center"/>
      <protection locked="0"/>
    </xf>
    <xf numFmtId="0" fontId="40" fillId="2" borderId="12" xfId="0" applyFont="1" applyFill="1" applyBorder="1" applyAlignment="1" applyProtection="1">
      <alignment horizontal="center" vertical="center"/>
      <protection locked="0"/>
    </xf>
    <xf numFmtId="0" fontId="0" fillId="0" borderId="59" xfId="0" applyBorder="1" applyAlignment="1" applyProtection="1">
      <alignment horizontal="left"/>
      <protection locked="0"/>
    </xf>
    <xf numFmtId="0" fontId="0" fillId="0" borderId="36" xfId="0" applyBorder="1" applyAlignment="1" applyProtection="1">
      <alignment horizontal="left"/>
      <protection locked="0"/>
    </xf>
    <xf numFmtId="0" fontId="0" fillId="0" borderId="38" xfId="0" applyBorder="1" applyAlignment="1" applyProtection="1">
      <alignment horizontal="left"/>
      <protection locked="0"/>
    </xf>
    <xf numFmtId="0" fontId="0" fillId="3" borderId="1" xfId="0" applyFill="1" applyBorder="1" applyAlignment="1" applyProtection="1">
      <alignment horizontal="center"/>
      <protection locked="0"/>
    </xf>
    <xf numFmtId="0" fontId="40" fillId="2" borderId="1" xfId="0" applyFont="1" applyFill="1" applyBorder="1" applyAlignment="1" applyProtection="1">
      <alignment horizontal="center"/>
      <protection hidden="1"/>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0" fontId="4" fillId="0" borderId="1" xfId="0" applyFont="1" applyBorder="1" applyAlignment="1">
      <alignment horizontal="center"/>
    </xf>
    <xf numFmtId="0" fontId="45" fillId="2" borderId="1" xfId="0" applyFont="1" applyFill="1" applyBorder="1" applyAlignment="1" applyProtection="1">
      <alignment horizontal="center"/>
      <protection hidden="1"/>
    </xf>
    <xf numFmtId="0" fontId="40" fillId="0" borderId="0" xfId="0" applyFont="1" applyAlignment="1" applyProtection="1">
      <alignment horizontal="left"/>
      <protection hidden="1"/>
    </xf>
    <xf numFmtId="0" fontId="40" fillId="0" borderId="0" xfId="0" applyFont="1" applyAlignment="1" applyProtection="1">
      <alignment horizontal="center"/>
      <protection hidden="1"/>
    </xf>
    <xf numFmtId="0" fontId="3" fillId="0" borderId="1" xfId="0" applyFont="1" applyBorder="1" applyAlignment="1">
      <alignment horizontal="center" vertical="center" textRotation="90" shrinkToFit="1"/>
    </xf>
    <xf numFmtId="0" fontId="19" fillId="0" borderId="1" xfId="0" applyFont="1" applyBorder="1" applyAlignment="1">
      <alignment horizontal="center" textRotation="90" shrinkToFit="1"/>
    </xf>
    <xf numFmtId="0" fontId="4" fillId="0" borderId="1" xfId="0" applyFont="1" applyBorder="1" applyAlignment="1">
      <alignment horizontal="center" vertical="center"/>
    </xf>
    <xf numFmtId="0" fontId="40" fillId="0" borderId="0" xfId="0" applyFont="1" applyAlignment="1" applyProtection="1">
      <alignment horizontal="left" vertical="center"/>
      <protection hidden="1"/>
    </xf>
    <xf numFmtId="0" fontId="3" fillId="0" borderId="1" xfId="0" applyFont="1" applyBorder="1" applyAlignment="1">
      <alignment horizontal="center"/>
    </xf>
    <xf numFmtId="14" fontId="40" fillId="0" borderId="1" xfId="0" applyNumberFormat="1"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distributed" textRotation="90"/>
    </xf>
    <xf numFmtId="0" fontId="2" fillId="0" borderId="1" xfId="0" applyFont="1" applyBorder="1" applyAlignment="1" applyProtection="1">
      <alignment horizontal="center" vertical="justify"/>
      <protection hidden="1"/>
    </xf>
    <xf numFmtId="0" fontId="40" fillId="2" borderId="1" xfId="0" applyFont="1" applyFill="1" applyBorder="1" applyAlignment="1" applyProtection="1">
      <alignment horizontal="center" vertical="justify"/>
      <protection locked="0"/>
    </xf>
    <xf numFmtId="0" fontId="3" fillId="0" borderId="76" xfId="0" applyFont="1" applyBorder="1" applyAlignment="1">
      <alignment horizontal="center" vertical="distributed" textRotation="90"/>
    </xf>
    <xf numFmtId="0" fontId="3" fillId="0" borderId="21" xfId="0" applyFont="1" applyBorder="1" applyAlignment="1">
      <alignment horizontal="center" vertical="distributed" textRotation="90"/>
    </xf>
    <xf numFmtId="0" fontId="3" fillId="0" borderId="23" xfId="0" applyFont="1" applyBorder="1" applyAlignment="1">
      <alignment horizontal="center" vertical="distributed" textRotation="90"/>
    </xf>
    <xf numFmtId="0" fontId="3" fillId="0" borderId="50" xfId="0" applyFont="1" applyBorder="1" applyAlignment="1">
      <alignment horizontal="center" vertical="distributed" textRotation="90"/>
    </xf>
    <xf numFmtId="0" fontId="3" fillId="0" borderId="73" xfId="0" applyFont="1" applyBorder="1" applyAlignment="1">
      <alignment horizontal="center" vertical="distributed" textRotation="90"/>
    </xf>
    <xf numFmtId="0" fontId="3" fillId="0" borderId="12" xfId="0" applyFont="1" applyBorder="1" applyAlignment="1">
      <alignment horizontal="center" vertical="distributed" textRotation="90"/>
    </xf>
    <xf numFmtId="0" fontId="40" fillId="2" borderId="76" xfId="0" applyFont="1" applyFill="1" applyBorder="1" applyAlignment="1" applyProtection="1">
      <alignment horizontal="center" vertical="justify"/>
      <protection locked="0"/>
    </xf>
    <xf numFmtId="0" fontId="40" fillId="2" borderId="72" xfId="0" applyFont="1" applyFill="1" applyBorder="1" applyAlignment="1" applyProtection="1">
      <alignment horizontal="center" vertical="justify"/>
      <protection locked="0"/>
    </xf>
    <xf numFmtId="0" fontId="40" fillId="2" borderId="21" xfId="0" applyFont="1" applyFill="1" applyBorder="1" applyAlignment="1" applyProtection="1">
      <alignment horizontal="center" vertical="justify"/>
      <protection locked="0"/>
    </xf>
    <xf numFmtId="0" fontId="40" fillId="2" borderId="23" xfId="0" applyFont="1" applyFill="1" applyBorder="1" applyAlignment="1" applyProtection="1">
      <alignment horizontal="center" vertical="justify"/>
      <protection locked="0"/>
    </xf>
    <xf numFmtId="0" fontId="40" fillId="2" borderId="0" xfId="0" applyFont="1" applyFill="1" applyBorder="1" applyAlignment="1" applyProtection="1">
      <alignment horizontal="center" vertical="justify"/>
      <protection locked="0"/>
    </xf>
    <xf numFmtId="0" fontId="40" fillId="2" borderId="50" xfId="0" applyFont="1" applyFill="1" applyBorder="1" applyAlignment="1" applyProtection="1">
      <alignment horizontal="center" vertical="justify"/>
      <protection locked="0"/>
    </xf>
    <xf numFmtId="0" fontId="40" fillId="2" borderId="73" xfId="0" applyFont="1" applyFill="1" applyBorder="1" applyAlignment="1" applyProtection="1">
      <alignment horizontal="center" vertical="justify"/>
      <protection locked="0"/>
    </xf>
    <xf numFmtId="0" fontId="40" fillId="2" borderId="54" xfId="0" applyFont="1" applyFill="1" applyBorder="1" applyAlignment="1" applyProtection="1">
      <alignment horizontal="center" vertical="justify"/>
      <protection locked="0"/>
    </xf>
    <xf numFmtId="0" fontId="40" fillId="2" borderId="12" xfId="0" applyFont="1" applyFill="1" applyBorder="1" applyAlignment="1" applyProtection="1">
      <alignment horizontal="center" vertical="justify"/>
      <protection locked="0"/>
    </xf>
    <xf numFmtId="0" fontId="38" fillId="0" borderId="1" xfId="0" applyFont="1" applyBorder="1" applyAlignment="1">
      <alignment horizontal="center" textRotation="90"/>
    </xf>
  </cellXfs>
  <cellStyles count="2">
    <cellStyle name="Normal" xfId="0" builtinId="0"/>
    <cellStyle name="Normal 2" xfId="1"/>
  </cellStyles>
  <dxfs count="2">
    <dxf>
      <fill>
        <patternFill>
          <bgColor indexed="35"/>
        </patternFill>
      </fill>
    </dxf>
    <dxf>
      <fill>
        <patternFill>
          <bgColor indexed="3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1</xdr:row>
      <xdr:rowOff>152400</xdr:rowOff>
    </xdr:from>
    <xdr:to>
      <xdr:col>3</xdr:col>
      <xdr:colOff>66675</xdr:colOff>
      <xdr:row>4</xdr:row>
      <xdr:rowOff>47625</xdr:rowOff>
    </xdr:to>
    <xdr:pic>
      <xdr:nvPicPr>
        <xdr:cNvPr id="14470" name="Picture 11" descr="amblem"/>
        <xdr:cNvPicPr>
          <a:picLocks noChangeAspect="1" noChangeArrowheads="1"/>
        </xdr:cNvPicPr>
      </xdr:nvPicPr>
      <xdr:blipFill>
        <a:blip xmlns:r="http://schemas.openxmlformats.org/officeDocument/2006/relationships" r:embed="rId1" cstate="print"/>
        <a:srcRect/>
        <a:stretch>
          <a:fillRect/>
        </a:stretch>
      </xdr:blipFill>
      <xdr:spPr bwMode="auto">
        <a:xfrm>
          <a:off x="171450" y="314325"/>
          <a:ext cx="619125"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0</xdr:rowOff>
    </xdr:from>
    <xdr:to>
      <xdr:col>5</xdr:col>
      <xdr:colOff>19050</xdr:colOff>
      <xdr:row>1</xdr:row>
      <xdr:rowOff>180975</xdr:rowOff>
    </xdr:to>
    <xdr:pic>
      <xdr:nvPicPr>
        <xdr:cNvPr id="9477" name="Picture 80" descr="amblem"/>
        <xdr:cNvPicPr>
          <a:picLocks noChangeAspect="1" noChangeArrowheads="1"/>
        </xdr:cNvPicPr>
      </xdr:nvPicPr>
      <xdr:blipFill>
        <a:blip xmlns:r="http://schemas.openxmlformats.org/officeDocument/2006/relationships" r:embed="rId1" cstate="print"/>
        <a:srcRect/>
        <a:stretch>
          <a:fillRect/>
        </a:stretch>
      </xdr:blipFill>
      <xdr:spPr bwMode="auto">
        <a:xfrm>
          <a:off x="104775" y="0"/>
          <a:ext cx="571500" cy="485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180975</xdr:rowOff>
    </xdr:from>
    <xdr:to>
      <xdr:col>4</xdr:col>
      <xdr:colOff>47625</xdr:colOff>
      <xdr:row>3</xdr:row>
      <xdr:rowOff>85725</xdr:rowOff>
    </xdr:to>
    <xdr:pic>
      <xdr:nvPicPr>
        <xdr:cNvPr id="16511" name="Picture 2" descr="amblem"/>
        <xdr:cNvPicPr>
          <a:picLocks noChangeAspect="1" noChangeArrowheads="1"/>
        </xdr:cNvPicPr>
      </xdr:nvPicPr>
      <xdr:blipFill>
        <a:blip xmlns:r="http://schemas.openxmlformats.org/officeDocument/2006/relationships" r:embed="rId1" cstate="print"/>
        <a:srcRect/>
        <a:stretch>
          <a:fillRect/>
        </a:stretch>
      </xdr:blipFill>
      <xdr:spPr bwMode="auto">
        <a:xfrm>
          <a:off x="209550" y="180975"/>
          <a:ext cx="590550"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AW93"/>
  <sheetViews>
    <sheetView zoomScaleNormal="100" workbookViewId="0">
      <selection activeCell="AV5" sqref="AV5"/>
    </sheetView>
  </sheetViews>
  <sheetFormatPr defaultRowHeight="12.75" x14ac:dyDescent="0.2"/>
  <cols>
    <col min="1" max="1" width="2.42578125" customWidth="1"/>
    <col min="2" max="7" width="1.85546875" customWidth="1"/>
    <col min="8" max="8" width="2.42578125" customWidth="1"/>
    <col min="9" max="9" width="2.85546875" customWidth="1"/>
    <col min="10" max="15" width="1.85546875" customWidth="1"/>
    <col min="16" max="16" width="2.42578125" customWidth="1"/>
    <col min="17" max="17" width="2.85546875" customWidth="1"/>
    <col min="18" max="23" width="1.85546875" customWidth="1"/>
    <col min="24" max="24" width="2.42578125" customWidth="1"/>
    <col min="25" max="25" width="2.85546875" customWidth="1"/>
    <col min="26" max="31" width="1.85546875" customWidth="1"/>
    <col min="32" max="32" width="2.42578125" customWidth="1"/>
    <col min="33" max="33" width="2.85546875" customWidth="1"/>
    <col min="34" max="39" width="1.85546875" customWidth="1"/>
    <col min="40" max="40" width="2.42578125" customWidth="1"/>
    <col min="41" max="41" width="2.85546875" customWidth="1"/>
    <col min="42" max="46" width="1.85546875" customWidth="1"/>
  </cols>
  <sheetData>
    <row r="1" spans="1:47" ht="13.5" customHeight="1" x14ac:dyDescent="0.2">
      <c r="A1" s="526" t="s">
        <v>47</v>
      </c>
      <c r="B1" s="527"/>
      <c r="C1" s="33"/>
      <c r="D1" s="94"/>
      <c r="E1" s="94"/>
      <c r="F1" s="94"/>
      <c r="G1" s="312" t="s">
        <v>51</v>
      </c>
      <c r="H1" s="312"/>
      <c r="I1" s="312"/>
      <c r="J1" s="312"/>
      <c r="K1" s="312"/>
      <c r="L1" s="312"/>
      <c r="M1" s="312"/>
      <c r="N1" s="312"/>
      <c r="O1" s="312"/>
      <c r="P1" s="312"/>
      <c r="Q1" s="313" t="s">
        <v>59</v>
      </c>
      <c r="R1" s="313"/>
      <c r="S1" s="313"/>
      <c r="T1" s="313"/>
      <c r="U1" s="313"/>
      <c r="V1" s="313"/>
      <c r="W1" s="313"/>
      <c r="X1" s="313"/>
      <c r="Y1" s="313"/>
      <c r="Z1" s="313"/>
      <c r="AA1" s="313"/>
      <c r="AB1" s="313"/>
      <c r="AC1" s="313"/>
      <c r="AD1" s="313"/>
      <c r="AE1" s="312" t="s">
        <v>52</v>
      </c>
      <c r="AF1" s="312"/>
      <c r="AG1" s="312"/>
      <c r="AH1" s="312"/>
      <c r="AI1" s="312"/>
      <c r="AJ1" s="312"/>
      <c r="AK1" s="312"/>
      <c r="AL1" s="312"/>
      <c r="AM1" s="312"/>
      <c r="AN1" s="94"/>
      <c r="AO1" s="94"/>
      <c r="AP1" s="33"/>
    </row>
    <row r="2" spans="1:47" ht="8.25" customHeight="1" thickBot="1" x14ac:dyDescent="0.25">
      <c r="A2" s="3"/>
      <c r="B2" s="2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
      <c r="AU2" s="10"/>
    </row>
    <row r="3" spans="1:47" ht="10.7" customHeight="1" x14ac:dyDescent="0.2">
      <c r="A3" s="500" t="s">
        <v>42</v>
      </c>
      <c r="B3" s="337" t="s">
        <v>27</v>
      </c>
      <c r="C3" s="483"/>
      <c r="D3" s="483"/>
      <c r="E3" s="483"/>
      <c r="F3" s="483"/>
      <c r="G3" s="483"/>
      <c r="H3" s="483"/>
      <c r="I3" s="483"/>
      <c r="J3" s="483"/>
      <c r="K3" s="483"/>
      <c r="L3" s="316" t="s">
        <v>72</v>
      </c>
      <c r="M3" s="316"/>
      <c r="N3" s="316"/>
      <c r="O3" s="316"/>
      <c r="P3" s="316"/>
      <c r="Q3" s="316"/>
      <c r="R3" s="316"/>
      <c r="S3" s="316"/>
      <c r="T3" s="316"/>
      <c r="U3" s="316"/>
      <c r="V3" s="316"/>
      <c r="W3" s="316"/>
      <c r="X3" s="316"/>
      <c r="Y3" s="316"/>
      <c r="Z3" s="317"/>
      <c r="AA3" s="280" t="s">
        <v>29</v>
      </c>
      <c r="AB3" s="334" t="s">
        <v>28</v>
      </c>
      <c r="AC3" s="335"/>
      <c r="AD3" s="335"/>
      <c r="AE3" s="335"/>
      <c r="AF3" s="335"/>
      <c r="AG3" s="335"/>
      <c r="AH3" s="335"/>
      <c r="AI3" s="332">
        <f ca="1">TODAY()</f>
        <v>42697</v>
      </c>
      <c r="AJ3" s="332"/>
      <c r="AK3" s="332"/>
      <c r="AL3" s="332"/>
      <c r="AM3" s="332"/>
      <c r="AN3" s="332"/>
      <c r="AO3" s="332"/>
      <c r="AP3" s="332"/>
      <c r="AQ3" s="332"/>
      <c r="AR3" s="35"/>
      <c r="AS3" s="35"/>
    </row>
    <row r="4" spans="1:47" ht="10.7" customHeight="1" x14ac:dyDescent="0.2">
      <c r="A4" s="501"/>
      <c r="B4" s="336" t="s">
        <v>21</v>
      </c>
      <c r="C4" s="337"/>
      <c r="D4" s="337"/>
      <c r="E4" s="337"/>
      <c r="F4" s="337"/>
      <c r="G4" s="337"/>
      <c r="H4" s="337"/>
      <c r="I4" s="337"/>
      <c r="J4" s="337"/>
      <c r="K4" s="337"/>
      <c r="L4" s="294" t="s">
        <v>80</v>
      </c>
      <c r="M4" s="295"/>
      <c r="N4" s="295"/>
      <c r="O4" s="295"/>
      <c r="P4" s="295"/>
      <c r="Q4" s="295"/>
      <c r="R4" s="295"/>
      <c r="S4" s="295"/>
      <c r="T4" s="295"/>
      <c r="U4" s="295"/>
      <c r="V4" s="295"/>
      <c r="W4" s="295"/>
      <c r="X4" s="295"/>
      <c r="Y4" s="295"/>
      <c r="Z4" s="295"/>
      <c r="AA4" s="281"/>
      <c r="AB4" s="323" t="s">
        <v>30</v>
      </c>
      <c r="AC4" s="324"/>
      <c r="AD4" s="324"/>
      <c r="AE4" s="324"/>
      <c r="AF4" s="324"/>
      <c r="AG4" s="324"/>
      <c r="AH4" s="325"/>
      <c r="AI4" s="333" t="s">
        <v>82</v>
      </c>
      <c r="AJ4" s="333"/>
      <c r="AK4" s="333"/>
      <c r="AL4" s="333"/>
      <c r="AM4" s="333"/>
      <c r="AN4" s="333"/>
      <c r="AO4" s="333"/>
      <c r="AP4" s="333"/>
      <c r="AQ4" s="333"/>
      <c r="AR4" s="34"/>
      <c r="AS4" s="34"/>
    </row>
    <row r="5" spans="1:47" ht="10.7" customHeight="1" x14ac:dyDescent="0.2">
      <c r="A5" s="501"/>
      <c r="B5" s="336" t="s">
        <v>22</v>
      </c>
      <c r="C5" s="337"/>
      <c r="D5" s="337"/>
      <c r="E5" s="337"/>
      <c r="F5" s="337"/>
      <c r="G5" s="337"/>
      <c r="H5" s="337"/>
      <c r="I5" s="337"/>
      <c r="J5" s="337"/>
      <c r="K5" s="337"/>
      <c r="L5" s="294" t="s">
        <v>81</v>
      </c>
      <c r="M5" s="295"/>
      <c r="N5" s="295"/>
      <c r="O5" s="295"/>
      <c r="P5" s="295"/>
      <c r="Q5" s="295"/>
      <c r="R5" s="295"/>
      <c r="S5" s="295"/>
      <c r="T5" s="295"/>
      <c r="U5" s="295"/>
      <c r="V5" s="295"/>
      <c r="W5" s="295"/>
      <c r="X5" s="295"/>
      <c r="Y5" s="295"/>
      <c r="Z5" s="296"/>
      <c r="AA5" s="281"/>
      <c r="AB5" s="326"/>
      <c r="AC5" s="327"/>
      <c r="AD5" s="327"/>
      <c r="AE5" s="327"/>
      <c r="AF5" s="327"/>
      <c r="AG5" s="327"/>
      <c r="AH5" s="328"/>
      <c r="AI5" s="333"/>
      <c r="AJ5" s="333"/>
      <c r="AK5" s="333"/>
      <c r="AL5" s="333"/>
      <c r="AM5" s="333"/>
      <c r="AN5" s="333"/>
      <c r="AO5" s="333"/>
      <c r="AP5" s="333"/>
      <c r="AQ5" s="333"/>
      <c r="AR5" s="34"/>
      <c r="AS5" s="34"/>
    </row>
    <row r="6" spans="1:47" ht="10.7" customHeight="1" thickBot="1" x14ac:dyDescent="0.25">
      <c r="A6" s="502"/>
      <c r="B6" s="336" t="s">
        <v>26</v>
      </c>
      <c r="C6" s="337"/>
      <c r="D6" s="337"/>
      <c r="E6" s="337"/>
      <c r="F6" s="337"/>
      <c r="G6" s="337"/>
      <c r="H6" s="337"/>
      <c r="I6" s="337"/>
      <c r="J6" s="337"/>
      <c r="K6" s="337"/>
      <c r="L6" s="294">
        <v>12</v>
      </c>
      <c r="M6" s="295"/>
      <c r="N6" s="295"/>
      <c r="O6" s="295"/>
      <c r="P6" s="295"/>
      <c r="Q6" s="295"/>
      <c r="R6" s="295"/>
      <c r="S6" s="295"/>
      <c r="T6" s="295"/>
      <c r="U6" s="295"/>
      <c r="V6" s="295"/>
      <c r="W6" s="295"/>
      <c r="X6" s="295"/>
      <c r="Y6" s="295"/>
      <c r="Z6" s="296"/>
      <c r="AA6" s="282"/>
      <c r="AB6" s="329"/>
      <c r="AC6" s="330"/>
      <c r="AD6" s="330"/>
      <c r="AE6" s="330"/>
      <c r="AF6" s="330"/>
      <c r="AG6" s="330"/>
      <c r="AH6" s="331"/>
      <c r="AI6" s="333"/>
      <c r="AJ6" s="333"/>
      <c r="AK6" s="333"/>
      <c r="AL6" s="333"/>
      <c r="AM6" s="333"/>
      <c r="AN6" s="333"/>
      <c r="AO6" s="333"/>
      <c r="AP6" s="333"/>
      <c r="AQ6" s="333"/>
      <c r="AR6" s="34"/>
      <c r="AS6" s="34"/>
      <c r="AU6" s="2"/>
    </row>
    <row r="7" spans="1:47" ht="8.25" customHeight="1" x14ac:dyDescent="0.2">
      <c r="A7" s="6"/>
      <c r="B7" s="6"/>
      <c r="C7" s="6"/>
      <c r="D7" s="6"/>
      <c r="E7" s="6"/>
      <c r="F7" s="6"/>
      <c r="G7" s="6"/>
      <c r="H7" s="19"/>
      <c r="I7" s="19"/>
      <c r="J7" s="19"/>
      <c r="K7" s="19"/>
      <c r="L7" s="19"/>
      <c r="M7" s="19"/>
      <c r="N7" s="19"/>
      <c r="O7" s="19"/>
      <c r="P7" s="19"/>
      <c r="Q7" s="19"/>
      <c r="R7" s="3"/>
      <c r="S7" s="3"/>
      <c r="T7" s="3"/>
      <c r="U7" s="3"/>
      <c r="V7" s="3"/>
      <c r="W7" s="3"/>
      <c r="X7" s="3"/>
      <c r="Y7" s="3"/>
      <c r="Z7" s="3"/>
      <c r="AA7" s="3"/>
      <c r="AB7" s="3"/>
      <c r="AC7" s="3"/>
      <c r="AD7" s="3"/>
      <c r="AE7" s="3"/>
      <c r="AF7" s="3"/>
      <c r="AG7" s="3"/>
      <c r="AH7" s="3"/>
      <c r="AI7" s="3"/>
      <c r="AJ7" s="3"/>
      <c r="AK7" s="3"/>
      <c r="AL7" s="3"/>
      <c r="AM7" s="3"/>
      <c r="AN7" s="3"/>
      <c r="AO7" s="3"/>
      <c r="AP7" s="3"/>
      <c r="AQ7" s="3"/>
    </row>
    <row r="8" spans="1:47" ht="13.5" customHeight="1" x14ac:dyDescent="0.2">
      <c r="A8" s="4"/>
      <c r="B8" s="4"/>
      <c r="C8" s="4"/>
      <c r="D8" s="4"/>
      <c r="E8" s="4"/>
      <c r="F8" s="4"/>
      <c r="G8" s="4"/>
      <c r="H8" s="4"/>
      <c r="I8" s="23" t="s">
        <v>35</v>
      </c>
      <c r="J8" s="1"/>
      <c r="K8" s="22"/>
      <c r="L8" s="22"/>
      <c r="M8" s="22"/>
      <c r="N8" s="22"/>
      <c r="O8" s="22"/>
      <c r="P8" s="9"/>
      <c r="Q8" s="24" t="s">
        <v>35</v>
      </c>
      <c r="R8" s="22"/>
      <c r="S8" s="528" t="s">
        <v>31</v>
      </c>
      <c r="T8" s="529"/>
      <c r="U8" s="529"/>
      <c r="V8" s="529"/>
      <c r="W8" s="529"/>
      <c r="X8" s="22"/>
      <c r="Y8" s="24" t="s">
        <v>35</v>
      </c>
      <c r="Z8" s="22"/>
      <c r="AA8" s="22"/>
      <c r="AB8" s="3"/>
      <c r="AC8" s="3"/>
      <c r="AD8" s="3"/>
      <c r="AE8" s="3"/>
      <c r="AF8" s="3"/>
      <c r="AG8" s="23" t="s">
        <v>35</v>
      </c>
      <c r="AH8" s="3"/>
      <c r="AI8" s="3"/>
      <c r="AJ8" s="3"/>
      <c r="AK8" s="3"/>
      <c r="AL8" s="3"/>
      <c r="AM8" s="3"/>
      <c r="AN8" s="3"/>
      <c r="AO8" s="23" t="s">
        <v>35</v>
      </c>
      <c r="AP8" s="3"/>
      <c r="AQ8" s="3"/>
    </row>
    <row r="9" spans="1:47" ht="10.7" customHeight="1" thickBot="1" x14ac:dyDescent="0.25">
      <c r="A9" s="40"/>
      <c r="B9" s="485" t="s">
        <v>6</v>
      </c>
      <c r="C9" s="486"/>
      <c r="D9" s="486"/>
      <c r="E9" s="486"/>
      <c r="F9" s="486"/>
      <c r="G9" s="486"/>
      <c r="H9" s="487"/>
      <c r="I9" s="41">
        <v>12</v>
      </c>
      <c r="J9" s="485" t="s">
        <v>7</v>
      </c>
      <c r="K9" s="486"/>
      <c r="L9" s="486"/>
      <c r="M9" s="486"/>
      <c r="N9" s="486"/>
      <c r="O9" s="486"/>
      <c r="P9" s="487"/>
      <c r="Q9" s="41">
        <v>12</v>
      </c>
      <c r="R9" s="485" t="s">
        <v>8</v>
      </c>
      <c r="S9" s="486"/>
      <c r="T9" s="486"/>
      <c r="U9" s="486"/>
      <c r="V9" s="486"/>
      <c r="W9" s="486"/>
      <c r="X9" s="487"/>
      <c r="Y9" s="41">
        <v>12</v>
      </c>
      <c r="Z9" s="485" t="s">
        <v>9</v>
      </c>
      <c r="AA9" s="486"/>
      <c r="AB9" s="486"/>
      <c r="AC9" s="486"/>
      <c r="AD9" s="486"/>
      <c r="AE9" s="486"/>
      <c r="AF9" s="487"/>
      <c r="AG9" s="41">
        <v>12</v>
      </c>
      <c r="AH9" s="485" t="s">
        <v>10</v>
      </c>
      <c r="AI9" s="486"/>
      <c r="AJ9" s="486"/>
      <c r="AK9" s="486"/>
      <c r="AL9" s="486"/>
      <c r="AM9" s="486"/>
      <c r="AN9" s="487"/>
      <c r="AO9" s="42">
        <v>12</v>
      </c>
      <c r="AP9" s="323" t="s">
        <v>46</v>
      </c>
      <c r="AQ9" s="325"/>
      <c r="AR9" s="43"/>
      <c r="AS9" s="43"/>
      <c r="AT9" s="43"/>
      <c r="AU9" s="12"/>
    </row>
    <row r="10" spans="1:47" ht="10.7" customHeight="1" thickBot="1" x14ac:dyDescent="0.25">
      <c r="A10" s="44"/>
      <c r="B10" s="45" t="s">
        <v>1</v>
      </c>
      <c r="C10" s="46" t="s">
        <v>2</v>
      </c>
      <c r="D10" s="46" t="s">
        <v>3</v>
      </c>
      <c r="E10" s="46" t="s">
        <v>1</v>
      </c>
      <c r="F10" s="46" t="s">
        <v>4</v>
      </c>
      <c r="G10" s="47" t="s">
        <v>5</v>
      </c>
      <c r="H10" s="48" t="s">
        <v>0</v>
      </c>
      <c r="I10" s="49" t="s">
        <v>45</v>
      </c>
      <c r="J10" s="45" t="s">
        <v>1</v>
      </c>
      <c r="K10" s="46" t="s">
        <v>2</v>
      </c>
      <c r="L10" s="46" t="s">
        <v>3</v>
      </c>
      <c r="M10" s="46" t="s">
        <v>1</v>
      </c>
      <c r="N10" s="46" t="s">
        <v>4</v>
      </c>
      <c r="O10" s="47" t="s">
        <v>5</v>
      </c>
      <c r="P10" s="48" t="s">
        <v>0</v>
      </c>
      <c r="Q10" s="49" t="s">
        <v>45</v>
      </c>
      <c r="R10" s="45" t="s">
        <v>1</v>
      </c>
      <c r="S10" s="46" t="s">
        <v>2</v>
      </c>
      <c r="T10" s="46" t="s">
        <v>3</v>
      </c>
      <c r="U10" s="46" t="s">
        <v>1</v>
      </c>
      <c r="V10" s="46" t="s">
        <v>4</v>
      </c>
      <c r="W10" s="47" t="s">
        <v>5</v>
      </c>
      <c r="X10" s="48" t="s">
        <v>0</v>
      </c>
      <c r="Y10" s="49" t="s">
        <v>45</v>
      </c>
      <c r="Z10" s="45" t="s">
        <v>1</v>
      </c>
      <c r="AA10" s="46" t="s">
        <v>2</v>
      </c>
      <c r="AB10" s="46" t="s">
        <v>3</v>
      </c>
      <c r="AC10" s="46" t="s">
        <v>1</v>
      </c>
      <c r="AD10" s="46" t="s">
        <v>4</v>
      </c>
      <c r="AE10" s="47" t="s">
        <v>5</v>
      </c>
      <c r="AF10" s="48" t="s">
        <v>0</v>
      </c>
      <c r="AG10" s="49" t="s">
        <v>45</v>
      </c>
      <c r="AH10" s="45" t="s">
        <v>1</v>
      </c>
      <c r="AI10" s="46" t="s">
        <v>2</v>
      </c>
      <c r="AJ10" s="46" t="s">
        <v>3</v>
      </c>
      <c r="AK10" s="46" t="s">
        <v>1</v>
      </c>
      <c r="AL10" s="46" t="s">
        <v>4</v>
      </c>
      <c r="AM10" s="47" t="s">
        <v>5</v>
      </c>
      <c r="AN10" s="48" t="s">
        <v>0</v>
      </c>
      <c r="AO10" s="50" t="s">
        <v>45</v>
      </c>
      <c r="AP10" s="329"/>
      <c r="AQ10" s="331"/>
      <c r="AR10" s="51"/>
      <c r="AS10" s="51"/>
      <c r="AT10" s="51"/>
      <c r="AU10" s="2"/>
    </row>
    <row r="11" spans="1:47" ht="10.7" customHeight="1" x14ac:dyDescent="0.2">
      <c r="A11" s="52" t="s">
        <v>18</v>
      </c>
      <c r="B11" s="53">
        <v>6</v>
      </c>
      <c r="C11" s="54">
        <v>4</v>
      </c>
      <c r="D11" s="54">
        <v>6</v>
      </c>
      <c r="E11" s="54">
        <v>4</v>
      </c>
      <c r="F11" s="54">
        <v>2</v>
      </c>
      <c r="G11" s="95">
        <v>4</v>
      </c>
      <c r="H11" s="56">
        <f>SUM(B11:G11)</f>
        <v>26</v>
      </c>
      <c r="I11" s="420">
        <f>IF(SUM(H11,H12)-I9&lt;0,0,IF(AND(SUM(H11,H12)-I9&lt;=20,H12&lt;=10),SUM(H11,H12)-I9,IF(AND(SUM(H11,H12)-I9&lt;=20,H12&gt;10),SUM(H11,10)-I9,IF(AND(SUM(H11,H12)-I9&gt;20,H12&lt;=10),"20",IF(AND(SUM(H11,H12)-I9&gt;20,H12&gt;10,SUM(H11,10)-I9&gt;20),"20",IF(AND(SUM(H11,H12)-I9&gt;20,H12&gt;10,SUM(H11,10)-I9&lt;=20),SUM(H11,10)-I9))))))</f>
        <v>14</v>
      </c>
      <c r="J11" s="53">
        <v>6</v>
      </c>
      <c r="K11" s="54">
        <v>4</v>
      </c>
      <c r="L11" s="54">
        <v>6</v>
      </c>
      <c r="M11" s="54">
        <v>4</v>
      </c>
      <c r="N11" s="54">
        <v>2</v>
      </c>
      <c r="O11" s="95">
        <v>4</v>
      </c>
      <c r="P11" s="56">
        <f>SUM(J11:O11)</f>
        <v>26</v>
      </c>
      <c r="Q11" s="420">
        <f>IF(SUM(P11,P12)-Q9&lt;0,0,IF(AND(SUM(P11,P12)-Q9&lt;=20,P12&lt;=10),SUM(P11,P12)-Q9,IF(AND(SUM(P11,P12)-Q9&lt;=20,P12&gt;10),SUM(P11,10)-Q9,IF(AND(SUM(P11,P12)-Q9&gt;20,P12&lt;=10),"20",IF(AND(SUM(P11,P12)-Q9&gt;20,P12&gt;10,SUM(P11,10)-Q9&gt;20),"20",IF(AND(SUM(P11,P12)-Q9&gt;20,P12&gt;10,SUM(P11,10)-Q9&lt;=20),SUM(P11,10)-Q9))))))</f>
        <v>14</v>
      </c>
      <c r="R11" s="53">
        <v>6</v>
      </c>
      <c r="S11" s="54">
        <v>4</v>
      </c>
      <c r="T11" s="54">
        <v>6</v>
      </c>
      <c r="U11" s="54">
        <v>4</v>
      </c>
      <c r="V11" s="54">
        <v>2</v>
      </c>
      <c r="W11" s="95">
        <v>4</v>
      </c>
      <c r="X11" s="56">
        <f>SUM(R11:W11)</f>
        <v>26</v>
      </c>
      <c r="Y11" s="420">
        <f>IF(SUM(X11,X12)-Y9&lt;0,0,IF(AND(SUM(X11,X12)-Y9&lt;=20,X12&lt;=10),SUM(X11,X12)-Y9,IF(AND(SUM(X11,X12)-Y9&lt;=20,X12&gt;10),SUM(X11,10)-Y9,IF(AND(SUM(X11,X12)-Y9&gt;20,X12&lt;=10),"20",IF(AND(SUM(X11,X12)-Y9&gt;20,X12&gt;10,SUM(X11,10)-Y9&gt;20),"20",IF(AND(SUM(X11,X12)-Y9&gt;20,X12&gt;10,SUM(X11,10)-Y9&lt;=20),SUM(X11,10)-Y9))))))</f>
        <v>14</v>
      </c>
      <c r="Z11" s="53">
        <v>6</v>
      </c>
      <c r="AA11" s="54"/>
      <c r="AB11" s="54">
        <v>6</v>
      </c>
      <c r="AC11" s="54">
        <v>4</v>
      </c>
      <c r="AD11" s="54">
        <v>2</v>
      </c>
      <c r="AE11" s="95">
        <v>4</v>
      </c>
      <c r="AF11" s="56">
        <f>SUM(Z11:AE11)</f>
        <v>22</v>
      </c>
      <c r="AG11" s="420">
        <f>IF(SUM(AF11,AF12)-AG9&lt;0,0,IF(AND(SUM(AF11,AF12)-AG9&lt;=20,AF12&lt;=10),SUM(AF11,AF12)-AG9,IF(AND(SUM(AF11,AF12)-AG9&lt;=20,AF12&gt;10),SUM(AF11,10)-AG9,IF(AND(SUM(AF11,AF12)-AG9&gt;20,AF12&lt;=10),"20",IF(AND(SUM(AF11,AF12)-AG9&gt;20,AF12&gt;10,SUM(AF11,10)-AG9&gt;20),"20",IF(AND(SUM(AF11,AF12)-AG9&gt;20,AF12&gt;10,SUM(AF11,10)-AG9&lt;=20),SUM(AF11,10)-AG9))))))</f>
        <v>10</v>
      </c>
      <c r="AH11" s="53"/>
      <c r="AI11" s="54"/>
      <c r="AJ11" s="54"/>
      <c r="AK11" s="54">
        <v>4</v>
      </c>
      <c r="AL11" s="54">
        <v>2</v>
      </c>
      <c r="AM11" s="95">
        <v>4</v>
      </c>
      <c r="AN11" s="56">
        <f>SUM(AH11:AM11)</f>
        <v>10</v>
      </c>
      <c r="AO11" s="420">
        <f>IF(SUM(AN11,AN12)-AO9&lt;0,0,IF(AND(SUM(AN11,AN12)-AO9&lt;=20,AN12&lt;=10),SUM(AN11,AN12)-AO9,IF(AND(SUM(AN11,AN12)-AO9&lt;=20,AN12&gt;10),SUM(AN11,10)-AO9,IF(AND(SUM(AN11,AN12)-AO9&gt;20,AN12&lt;=10),"20",IF(AND(SUM(AN11,AN12)-AO9&gt;20,AN12&gt;10,SUM(AN11,10)-AO9&gt;20),"20",IF(AND(SUM(AN11,AN12)-AO9&gt;20,AN12&gt;10,SUM(AN11,10)-AO9&lt;=20),SUM(AN11,10)-AO9))))))</f>
        <v>0</v>
      </c>
      <c r="AP11" s="421">
        <f>I11+Q11+Y11+AG11+AO11</f>
        <v>52</v>
      </c>
      <c r="AQ11" s="422"/>
      <c r="AR11" s="51"/>
      <c r="AS11" s="51"/>
      <c r="AT11" s="51"/>
      <c r="AU11" s="2"/>
    </row>
    <row r="12" spans="1:47" ht="10.7" customHeight="1" thickBot="1" x14ac:dyDescent="0.25">
      <c r="A12" s="57" t="s">
        <v>19</v>
      </c>
      <c r="B12" s="58"/>
      <c r="C12" s="59"/>
      <c r="D12" s="59"/>
      <c r="E12" s="59"/>
      <c r="F12" s="59"/>
      <c r="G12" s="96"/>
      <c r="H12" s="61">
        <f>SUM(B12:G12)</f>
        <v>0</v>
      </c>
      <c r="I12" s="382"/>
      <c r="J12" s="58"/>
      <c r="K12" s="59"/>
      <c r="L12" s="59"/>
      <c r="M12" s="59"/>
      <c r="N12" s="59"/>
      <c r="O12" s="96"/>
      <c r="P12" s="61">
        <f>SUM(J12:O12)</f>
        <v>0</v>
      </c>
      <c r="Q12" s="382"/>
      <c r="R12" s="58"/>
      <c r="S12" s="59"/>
      <c r="T12" s="59"/>
      <c r="U12" s="59"/>
      <c r="V12" s="59"/>
      <c r="W12" s="96"/>
      <c r="X12" s="61">
        <f>SUM(R12:W12)</f>
        <v>0</v>
      </c>
      <c r="Y12" s="382"/>
      <c r="Z12" s="58"/>
      <c r="AA12" s="59"/>
      <c r="AB12" s="59"/>
      <c r="AC12" s="59"/>
      <c r="AD12" s="59"/>
      <c r="AE12" s="96"/>
      <c r="AF12" s="61">
        <f>SUM(Z12:AE12)</f>
        <v>0</v>
      </c>
      <c r="AG12" s="382"/>
      <c r="AH12" s="58"/>
      <c r="AI12" s="59"/>
      <c r="AJ12" s="59"/>
      <c r="AK12" s="59"/>
      <c r="AL12" s="59"/>
      <c r="AM12" s="96"/>
      <c r="AN12" s="61">
        <f>SUM(AH12:AM12)</f>
        <v>0</v>
      </c>
      <c r="AO12" s="382"/>
      <c r="AP12" s="396"/>
      <c r="AQ12" s="423"/>
      <c r="AR12" s="51"/>
      <c r="AS12" s="51"/>
      <c r="AT12" s="51"/>
      <c r="AU12" s="2"/>
    </row>
    <row r="13" spans="1:47" s="6" customFormat="1" ht="8.85" customHeight="1" thickBot="1" x14ac:dyDescent="0.25">
      <c r="A13" s="62"/>
      <c r="B13" s="62"/>
      <c r="C13" s="62"/>
      <c r="D13" s="62"/>
      <c r="E13" s="62"/>
      <c r="F13" s="62"/>
      <c r="G13" s="62"/>
      <c r="H13" s="62"/>
      <c r="I13" s="62"/>
      <c r="J13" s="62"/>
      <c r="K13" s="62"/>
      <c r="L13" s="62"/>
      <c r="M13" s="62"/>
      <c r="N13" s="62"/>
      <c r="O13" s="62"/>
      <c r="P13" s="62"/>
      <c r="Q13" s="62"/>
      <c r="R13" s="62"/>
      <c r="S13" s="62"/>
      <c r="T13" s="62"/>
      <c r="U13" s="62"/>
      <c r="V13" s="63"/>
      <c r="W13" s="63"/>
      <c r="X13" s="63"/>
      <c r="Y13" s="63"/>
      <c r="Z13" s="63"/>
      <c r="AA13" s="63"/>
      <c r="AB13" s="63"/>
      <c r="AC13" s="63"/>
      <c r="AD13" s="63"/>
      <c r="AE13" s="63"/>
      <c r="AF13" s="63"/>
      <c r="AG13" s="63"/>
      <c r="AH13" s="63"/>
      <c r="AI13" s="63"/>
      <c r="AJ13" s="63"/>
      <c r="AK13" s="63"/>
      <c r="AL13" s="63"/>
      <c r="AM13" s="63"/>
      <c r="AN13" s="63"/>
      <c r="AO13" s="63"/>
      <c r="AP13" s="62"/>
      <c r="AQ13" s="62"/>
      <c r="AR13" s="62"/>
      <c r="AS13" s="62"/>
      <c r="AT13" s="62"/>
    </row>
    <row r="14" spans="1:47" ht="10.7" customHeight="1" thickTop="1" thickBot="1" x14ac:dyDescent="0.25">
      <c r="A14" s="43"/>
      <c r="B14" s="43"/>
      <c r="C14" s="43"/>
      <c r="D14" s="43"/>
      <c r="E14" s="43"/>
      <c r="F14" s="43"/>
      <c r="G14" s="43"/>
      <c r="H14" s="43"/>
      <c r="I14" s="43"/>
      <c r="J14" s="43"/>
      <c r="K14" s="437" t="s">
        <v>15</v>
      </c>
      <c r="L14" s="438"/>
      <c r="M14" s="438"/>
      <c r="N14" s="438"/>
      <c r="O14" s="432" t="s">
        <v>55</v>
      </c>
      <c r="P14" s="62"/>
      <c r="Q14" s="62"/>
      <c r="R14" s="429" t="s">
        <v>63</v>
      </c>
      <c r="S14" s="430"/>
      <c r="T14" s="430"/>
      <c r="U14" s="431"/>
      <c r="V14" s="426" t="s">
        <v>6</v>
      </c>
      <c r="W14" s="424"/>
      <c r="X14" s="424"/>
      <c r="Y14" s="425"/>
      <c r="Z14" s="426" t="s">
        <v>7</v>
      </c>
      <c r="AA14" s="424"/>
      <c r="AB14" s="424"/>
      <c r="AC14" s="425"/>
      <c r="AD14" s="426" t="s">
        <v>8</v>
      </c>
      <c r="AE14" s="424"/>
      <c r="AF14" s="424"/>
      <c r="AG14" s="425"/>
      <c r="AH14" s="426" t="s">
        <v>9</v>
      </c>
      <c r="AI14" s="424"/>
      <c r="AJ14" s="424"/>
      <c r="AK14" s="425"/>
      <c r="AL14" s="424" t="s">
        <v>10</v>
      </c>
      <c r="AM14" s="424"/>
      <c r="AN14" s="424"/>
      <c r="AO14" s="425"/>
      <c r="AP14" s="43"/>
      <c r="AQ14" s="43"/>
      <c r="AR14" s="43"/>
      <c r="AS14" s="43"/>
      <c r="AT14" s="43"/>
    </row>
    <row r="15" spans="1:47" ht="10.7" customHeight="1" thickBot="1" x14ac:dyDescent="0.25">
      <c r="A15" s="64" t="s">
        <v>17</v>
      </c>
      <c r="B15" s="299" t="s">
        <v>14</v>
      </c>
      <c r="C15" s="314"/>
      <c r="D15" s="314"/>
      <c r="E15" s="314"/>
      <c r="F15" s="314"/>
      <c r="G15" s="314"/>
      <c r="H15" s="314"/>
      <c r="I15" s="314"/>
      <c r="J15" s="315"/>
      <c r="K15" s="434" t="s">
        <v>16</v>
      </c>
      <c r="L15" s="435"/>
      <c r="M15" s="435"/>
      <c r="N15" s="435"/>
      <c r="O15" s="433"/>
      <c r="P15" s="427" t="s">
        <v>11</v>
      </c>
      <c r="Q15" s="428"/>
      <c r="R15" s="222" t="s">
        <v>64</v>
      </c>
      <c r="S15" s="436"/>
      <c r="T15" s="439" t="s">
        <v>65</v>
      </c>
      <c r="U15" s="440"/>
      <c r="V15" s="297" t="s">
        <v>12</v>
      </c>
      <c r="W15" s="298"/>
      <c r="X15" s="299" t="s">
        <v>13</v>
      </c>
      <c r="Y15" s="300"/>
      <c r="Z15" s="297" t="s">
        <v>12</v>
      </c>
      <c r="AA15" s="298"/>
      <c r="AB15" s="299" t="s">
        <v>13</v>
      </c>
      <c r="AC15" s="300"/>
      <c r="AD15" s="297" t="s">
        <v>12</v>
      </c>
      <c r="AE15" s="298"/>
      <c r="AF15" s="299" t="s">
        <v>13</v>
      </c>
      <c r="AG15" s="300"/>
      <c r="AH15" s="297" t="s">
        <v>12</v>
      </c>
      <c r="AI15" s="298"/>
      <c r="AJ15" s="299" t="s">
        <v>13</v>
      </c>
      <c r="AK15" s="300"/>
      <c r="AL15" s="419" t="s">
        <v>12</v>
      </c>
      <c r="AM15" s="298"/>
      <c r="AN15" s="299" t="s">
        <v>13</v>
      </c>
      <c r="AO15" s="300"/>
      <c r="AP15" s="43"/>
      <c r="AQ15" s="43"/>
      <c r="AR15" s="43"/>
      <c r="AS15" s="43"/>
      <c r="AT15" s="43"/>
    </row>
    <row r="16" spans="1:47" ht="10.7" customHeight="1" x14ac:dyDescent="0.2">
      <c r="A16" s="65">
        <v>1</v>
      </c>
      <c r="B16" s="365" t="s">
        <v>75</v>
      </c>
      <c r="C16" s="365"/>
      <c r="D16" s="365"/>
      <c r="E16" s="365"/>
      <c r="F16" s="365"/>
      <c r="G16" s="365"/>
      <c r="H16" s="365"/>
      <c r="I16" s="365"/>
      <c r="J16" s="413"/>
      <c r="K16" s="367" t="s">
        <v>76</v>
      </c>
      <c r="L16" s="368"/>
      <c r="M16" s="368"/>
      <c r="N16" s="369"/>
      <c r="O16" s="100">
        <v>1</v>
      </c>
      <c r="P16" s="441"/>
      <c r="Q16" s="442"/>
      <c r="R16" s="414"/>
      <c r="S16" s="415"/>
      <c r="T16" s="372"/>
      <c r="U16" s="373"/>
      <c r="V16" s="414">
        <v>4</v>
      </c>
      <c r="W16" s="415"/>
      <c r="X16" s="372"/>
      <c r="Y16" s="373"/>
      <c r="Z16" s="414">
        <v>4</v>
      </c>
      <c r="AA16" s="415"/>
      <c r="AB16" s="372"/>
      <c r="AC16" s="373"/>
      <c r="AD16" s="414">
        <v>4</v>
      </c>
      <c r="AE16" s="415"/>
      <c r="AF16" s="372"/>
      <c r="AG16" s="373"/>
      <c r="AH16" s="414"/>
      <c r="AI16" s="415"/>
      <c r="AJ16" s="372"/>
      <c r="AK16" s="373"/>
      <c r="AL16" s="414"/>
      <c r="AM16" s="415"/>
      <c r="AN16" s="372"/>
      <c r="AO16" s="373"/>
      <c r="AP16" s="66"/>
      <c r="AQ16" s="43"/>
      <c r="AR16" s="43"/>
      <c r="AS16" s="43"/>
      <c r="AT16" s="43"/>
    </row>
    <row r="17" spans="1:49" ht="10.7" customHeight="1" x14ac:dyDescent="0.2">
      <c r="A17" s="67">
        <v>2</v>
      </c>
      <c r="B17" s="365" t="s">
        <v>75</v>
      </c>
      <c r="C17" s="365"/>
      <c r="D17" s="365"/>
      <c r="E17" s="365"/>
      <c r="F17" s="365"/>
      <c r="G17" s="365"/>
      <c r="H17" s="365"/>
      <c r="I17" s="365"/>
      <c r="J17" s="413"/>
      <c r="K17" s="263" t="s">
        <v>83</v>
      </c>
      <c r="L17" s="264"/>
      <c r="M17" s="264"/>
      <c r="N17" s="247"/>
      <c r="O17" s="101">
        <v>2</v>
      </c>
      <c r="P17" s="247"/>
      <c r="Q17" s="248"/>
      <c r="R17" s="416"/>
      <c r="S17" s="417"/>
      <c r="T17" s="341"/>
      <c r="U17" s="342"/>
      <c r="V17" s="416">
        <v>6</v>
      </c>
      <c r="W17" s="417"/>
      <c r="X17" s="341"/>
      <c r="Y17" s="342"/>
      <c r="Z17" s="416">
        <v>6</v>
      </c>
      <c r="AA17" s="417"/>
      <c r="AB17" s="341"/>
      <c r="AC17" s="342"/>
      <c r="AD17" s="416">
        <v>6</v>
      </c>
      <c r="AE17" s="417"/>
      <c r="AF17" s="341"/>
      <c r="AG17" s="342"/>
      <c r="AH17" s="416">
        <v>6</v>
      </c>
      <c r="AI17" s="417"/>
      <c r="AJ17" s="341"/>
      <c r="AK17" s="342"/>
      <c r="AL17" s="416"/>
      <c r="AM17" s="417"/>
      <c r="AN17" s="341"/>
      <c r="AO17" s="342"/>
      <c r="AP17" s="66"/>
      <c r="AQ17" s="43"/>
      <c r="AR17" s="43"/>
      <c r="AS17" s="43"/>
      <c r="AT17" s="43"/>
    </row>
    <row r="18" spans="1:49" ht="10.7" customHeight="1" x14ac:dyDescent="0.2">
      <c r="A18" s="67">
        <v>3</v>
      </c>
      <c r="B18" s="365" t="s">
        <v>75</v>
      </c>
      <c r="C18" s="365"/>
      <c r="D18" s="365"/>
      <c r="E18" s="365"/>
      <c r="F18" s="365"/>
      <c r="G18" s="365"/>
      <c r="H18" s="365"/>
      <c r="I18" s="365"/>
      <c r="J18" s="413"/>
      <c r="K18" s="263" t="s">
        <v>84</v>
      </c>
      <c r="L18" s="264"/>
      <c r="M18" s="264"/>
      <c r="N18" s="247"/>
      <c r="O18" s="101">
        <v>3</v>
      </c>
      <c r="P18" s="247"/>
      <c r="Q18" s="248"/>
      <c r="R18" s="416"/>
      <c r="S18" s="417"/>
      <c r="T18" s="341"/>
      <c r="U18" s="342"/>
      <c r="V18" s="416">
        <v>6</v>
      </c>
      <c r="W18" s="417"/>
      <c r="X18" s="341"/>
      <c r="Y18" s="342"/>
      <c r="Z18" s="416">
        <v>6</v>
      </c>
      <c r="AA18" s="417"/>
      <c r="AB18" s="341"/>
      <c r="AC18" s="342"/>
      <c r="AD18" s="416">
        <v>6</v>
      </c>
      <c r="AE18" s="417"/>
      <c r="AF18" s="341"/>
      <c r="AG18" s="342"/>
      <c r="AH18" s="416">
        <v>6</v>
      </c>
      <c r="AI18" s="417"/>
      <c r="AJ18" s="341"/>
      <c r="AK18" s="342"/>
      <c r="AL18" s="416"/>
      <c r="AM18" s="417"/>
      <c r="AN18" s="341"/>
      <c r="AO18" s="342"/>
      <c r="AP18" s="66"/>
      <c r="AQ18" s="43"/>
      <c r="AR18" s="43"/>
      <c r="AS18" s="43"/>
      <c r="AT18" s="43"/>
    </row>
    <row r="19" spans="1:49" ht="10.7" customHeight="1" x14ac:dyDescent="0.2">
      <c r="A19" s="67">
        <v>4</v>
      </c>
      <c r="B19" s="365" t="s">
        <v>75</v>
      </c>
      <c r="C19" s="365"/>
      <c r="D19" s="365"/>
      <c r="E19" s="365"/>
      <c r="F19" s="365"/>
      <c r="G19" s="365"/>
      <c r="H19" s="365"/>
      <c r="I19" s="365"/>
      <c r="J19" s="413"/>
      <c r="K19" s="263" t="s">
        <v>77</v>
      </c>
      <c r="L19" s="264"/>
      <c r="M19" s="264"/>
      <c r="N19" s="247"/>
      <c r="O19" s="101">
        <v>4</v>
      </c>
      <c r="P19" s="247"/>
      <c r="Q19" s="248"/>
      <c r="R19" s="416"/>
      <c r="S19" s="417"/>
      <c r="T19" s="341"/>
      <c r="U19" s="342"/>
      <c r="V19" s="416">
        <v>2</v>
      </c>
      <c r="W19" s="417"/>
      <c r="X19" s="341"/>
      <c r="Y19" s="342"/>
      <c r="Z19" s="416">
        <v>2</v>
      </c>
      <c r="AA19" s="417"/>
      <c r="AB19" s="341"/>
      <c r="AC19" s="342"/>
      <c r="AD19" s="416">
        <v>2</v>
      </c>
      <c r="AE19" s="417"/>
      <c r="AF19" s="341"/>
      <c r="AG19" s="342"/>
      <c r="AH19" s="416">
        <v>2</v>
      </c>
      <c r="AI19" s="417"/>
      <c r="AJ19" s="341"/>
      <c r="AK19" s="342"/>
      <c r="AL19" s="416">
        <v>2</v>
      </c>
      <c r="AM19" s="417"/>
      <c r="AN19" s="341"/>
      <c r="AO19" s="342"/>
      <c r="AP19" s="66"/>
      <c r="AQ19" s="43"/>
      <c r="AR19" s="43"/>
      <c r="AS19" s="43"/>
      <c r="AT19" s="43"/>
    </row>
    <row r="20" spans="1:49" ht="10.7" customHeight="1" x14ac:dyDescent="0.2">
      <c r="A20" s="67">
        <v>5</v>
      </c>
      <c r="B20" s="365" t="s">
        <v>75</v>
      </c>
      <c r="C20" s="365"/>
      <c r="D20" s="365"/>
      <c r="E20" s="365"/>
      <c r="F20" s="365"/>
      <c r="G20" s="365"/>
      <c r="H20" s="365"/>
      <c r="I20" s="365"/>
      <c r="J20" s="413"/>
      <c r="K20" s="263" t="s">
        <v>85</v>
      </c>
      <c r="L20" s="264"/>
      <c r="M20" s="264"/>
      <c r="N20" s="247"/>
      <c r="O20" s="101">
        <v>5</v>
      </c>
      <c r="P20" s="247"/>
      <c r="Q20" s="248"/>
      <c r="R20" s="416"/>
      <c r="S20" s="417"/>
      <c r="T20" s="341"/>
      <c r="U20" s="342"/>
      <c r="V20" s="416">
        <v>4</v>
      </c>
      <c r="W20" s="417"/>
      <c r="X20" s="341"/>
      <c r="Y20" s="342"/>
      <c r="Z20" s="416">
        <v>4</v>
      </c>
      <c r="AA20" s="417"/>
      <c r="AB20" s="341"/>
      <c r="AC20" s="342"/>
      <c r="AD20" s="416">
        <v>4</v>
      </c>
      <c r="AE20" s="417"/>
      <c r="AF20" s="341"/>
      <c r="AG20" s="342"/>
      <c r="AH20" s="416">
        <v>4</v>
      </c>
      <c r="AI20" s="417"/>
      <c r="AJ20" s="341"/>
      <c r="AK20" s="342"/>
      <c r="AL20" s="416">
        <v>4</v>
      </c>
      <c r="AM20" s="417"/>
      <c r="AN20" s="341"/>
      <c r="AO20" s="342"/>
      <c r="AP20" s="66"/>
      <c r="AQ20" s="43"/>
      <c r="AR20" s="43"/>
      <c r="AS20" s="43"/>
      <c r="AT20" s="43"/>
    </row>
    <row r="21" spans="1:49" ht="10.7" customHeight="1" x14ac:dyDescent="0.2">
      <c r="A21" s="67">
        <v>6</v>
      </c>
      <c r="B21" s="365" t="s">
        <v>75</v>
      </c>
      <c r="C21" s="365"/>
      <c r="D21" s="365"/>
      <c r="E21" s="365"/>
      <c r="F21" s="365"/>
      <c r="G21" s="365"/>
      <c r="H21" s="365"/>
      <c r="I21" s="365"/>
      <c r="J21" s="413"/>
      <c r="K21" s="263" t="s">
        <v>86</v>
      </c>
      <c r="L21" s="264"/>
      <c r="M21" s="264"/>
      <c r="N21" s="247"/>
      <c r="O21" s="101">
        <v>6</v>
      </c>
      <c r="P21" s="247"/>
      <c r="Q21" s="248"/>
      <c r="R21" s="416"/>
      <c r="S21" s="417"/>
      <c r="T21" s="341"/>
      <c r="U21" s="342"/>
      <c r="V21" s="274">
        <v>4</v>
      </c>
      <c r="W21" s="275"/>
      <c r="X21" s="275"/>
      <c r="Y21" s="276"/>
      <c r="Z21" s="274">
        <v>4</v>
      </c>
      <c r="AA21" s="275"/>
      <c r="AB21" s="275"/>
      <c r="AC21" s="276"/>
      <c r="AD21" s="274">
        <v>4</v>
      </c>
      <c r="AE21" s="275"/>
      <c r="AF21" s="275"/>
      <c r="AG21" s="276"/>
      <c r="AH21" s="274">
        <v>4</v>
      </c>
      <c r="AI21" s="275"/>
      <c r="AJ21" s="275"/>
      <c r="AK21" s="276"/>
      <c r="AL21" s="274">
        <v>4</v>
      </c>
      <c r="AM21" s="275"/>
      <c r="AN21" s="275"/>
      <c r="AO21" s="276"/>
      <c r="AP21" s="66"/>
      <c r="AQ21" s="43"/>
      <c r="AR21" s="43"/>
      <c r="AS21" s="43"/>
      <c r="AT21" s="43"/>
    </row>
    <row r="22" spans="1:49" ht="10.7" customHeight="1" x14ac:dyDescent="0.2">
      <c r="A22" s="67">
        <v>7</v>
      </c>
      <c r="B22" s="398"/>
      <c r="C22" s="399"/>
      <c r="D22" s="399"/>
      <c r="E22" s="399"/>
      <c r="F22" s="399"/>
      <c r="G22" s="399"/>
      <c r="H22" s="399"/>
      <c r="I22" s="399"/>
      <c r="J22" s="399"/>
      <c r="K22" s="263"/>
      <c r="L22" s="264"/>
      <c r="M22" s="264"/>
      <c r="N22" s="247"/>
      <c r="O22" s="101"/>
      <c r="P22" s="264"/>
      <c r="Q22" s="264"/>
      <c r="R22" s="416"/>
      <c r="S22" s="417"/>
      <c r="T22" s="341"/>
      <c r="U22" s="342"/>
      <c r="V22" s="311"/>
      <c r="W22" s="247"/>
      <c r="X22" s="248"/>
      <c r="Y22" s="310"/>
      <c r="Z22" s="311"/>
      <c r="AA22" s="247"/>
      <c r="AB22" s="248"/>
      <c r="AC22" s="310"/>
      <c r="AD22" s="311"/>
      <c r="AE22" s="247"/>
      <c r="AF22" s="248"/>
      <c r="AG22" s="310"/>
      <c r="AH22" s="311"/>
      <c r="AI22" s="247"/>
      <c r="AJ22" s="248"/>
      <c r="AK22" s="310"/>
      <c r="AL22" s="311"/>
      <c r="AM22" s="247"/>
      <c r="AN22" s="248"/>
      <c r="AO22" s="310"/>
      <c r="AP22" s="66"/>
      <c r="AQ22" s="43"/>
      <c r="AR22" s="43"/>
      <c r="AS22" s="43"/>
      <c r="AT22" s="43"/>
    </row>
    <row r="23" spans="1:49" ht="10.7" customHeight="1" x14ac:dyDescent="0.2">
      <c r="A23" s="67">
        <v>8</v>
      </c>
      <c r="B23" s="405"/>
      <c r="C23" s="406"/>
      <c r="D23" s="406"/>
      <c r="E23" s="406"/>
      <c r="F23" s="406"/>
      <c r="G23" s="406"/>
      <c r="H23" s="406"/>
      <c r="I23" s="406"/>
      <c r="J23" s="407"/>
      <c r="K23" s="263"/>
      <c r="L23" s="264"/>
      <c r="M23" s="264"/>
      <c r="N23" s="247"/>
      <c r="O23" s="101"/>
      <c r="P23" s="264"/>
      <c r="Q23" s="264"/>
      <c r="R23" s="416"/>
      <c r="S23" s="417"/>
      <c r="T23" s="341"/>
      <c r="U23" s="342"/>
      <c r="V23" s="311"/>
      <c r="W23" s="247"/>
      <c r="X23" s="248"/>
      <c r="Y23" s="310"/>
      <c r="Z23" s="311"/>
      <c r="AA23" s="247"/>
      <c r="AB23" s="248"/>
      <c r="AC23" s="310"/>
      <c r="AD23" s="311"/>
      <c r="AE23" s="247"/>
      <c r="AF23" s="248"/>
      <c r="AG23" s="310"/>
      <c r="AH23" s="311"/>
      <c r="AI23" s="247"/>
      <c r="AJ23" s="248"/>
      <c r="AK23" s="310"/>
      <c r="AL23" s="264"/>
      <c r="AM23" s="247"/>
      <c r="AN23" s="248"/>
      <c r="AO23" s="310"/>
      <c r="AP23" s="43"/>
      <c r="AQ23" s="43"/>
      <c r="AR23" s="43"/>
      <c r="AS23" s="43"/>
      <c r="AT23" s="43"/>
    </row>
    <row r="24" spans="1:49" ht="10.7" customHeight="1" x14ac:dyDescent="0.2">
      <c r="A24" s="67">
        <v>9</v>
      </c>
      <c r="B24" s="398"/>
      <c r="C24" s="399"/>
      <c r="D24" s="399"/>
      <c r="E24" s="399"/>
      <c r="F24" s="399"/>
      <c r="G24" s="399"/>
      <c r="H24" s="399"/>
      <c r="I24" s="399"/>
      <c r="J24" s="399"/>
      <c r="K24" s="263"/>
      <c r="L24" s="264"/>
      <c r="M24" s="264"/>
      <c r="N24" s="247"/>
      <c r="O24" s="101"/>
      <c r="P24" s="264"/>
      <c r="Q24" s="264"/>
      <c r="R24" s="416"/>
      <c r="S24" s="417"/>
      <c r="T24" s="341"/>
      <c r="U24" s="342"/>
      <c r="V24" s="311"/>
      <c r="W24" s="247"/>
      <c r="X24" s="248"/>
      <c r="Y24" s="310"/>
      <c r="Z24" s="309"/>
      <c r="AA24" s="286"/>
      <c r="AB24" s="400"/>
      <c r="AC24" s="418"/>
      <c r="AD24" s="311"/>
      <c r="AE24" s="247"/>
      <c r="AF24" s="275"/>
      <c r="AG24" s="276"/>
      <c r="AH24" s="311"/>
      <c r="AI24" s="247"/>
      <c r="AJ24" s="248"/>
      <c r="AK24" s="310"/>
      <c r="AL24" s="264"/>
      <c r="AM24" s="247"/>
      <c r="AN24" s="248"/>
      <c r="AO24" s="310"/>
      <c r="AP24" s="43"/>
      <c r="AQ24" s="43"/>
      <c r="AR24" s="43"/>
      <c r="AS24" s="43"/>
      <c r="AT24" s="43"/>
    </row>
    <row r="25" spans="1:49" ht="10.7" customHeight="1" x14ac:dyDescent="0.2">
      <c r="A25" s="67">
        <v>10</v>
      </c>
      <c r="B25" s="398"/>
      <c r="C25" s="399"/>
      <c r="D25" s="399"/>
      <c r="E25" s="399"/>
      <c r="F25" s="399"/>
      <c r="G25" s="399"/>
      <c r="H25" s="399"/>
      <c r="I25" s="399"/>
      <c r="J25" s="399"/>
      <c r="K25" s="263"/>
      <c r="L25" s="264"/>
      <c r="M25" s="264"/>
      <c r="N25" s="247"/>
      <c r="O25" s="101"/>
      <c r="P25" s="264"/>
      <c r="Q25" s="264"/>
      <c r="R25" s="403"/>
      <c r="S25" s="404"/>
      <c r="T25" s="341"/>
      <c r="U25" s="342"/>
      <c r="V25" s="311"/>
      <c r="W25" s="247"/>
      <c r="X25" s="248"/>
      <c r="Y25" s="310"/>
      <c r="Z25" s="309"/>
      <c r="AA25" s="286"/>
      <c r="AB25" s="400"/>
      <c r="AC25" s="418"/>
      <c r="AD25" s="311"/>
      <c r="AE25" s="247"/>
      <c r="AF25" s="275"/>
      <c r="AG25" s="276"/>
      <c r="AH25" s="311"/>
      <c r="AI25" s="247"/>
      <c r="AJ25" s="248"/>
      <c r="AK25" s="310"/>
      <c r="AL25" s="264"/>
      <c r="AM25" s="247"/>
      <c r="AN25" s="248"/>
      <c r="AO25" s="310"/>
      <c r="AP25" s="43"/>
      <c r="AQ25" s="43"/>
      <c r="AR25" s="43"/>
      <c r="AS25" s="43"/>
      <c r="AT25" s="43"/>
    </row>
    <row r="26" spans="1:49" ht="10.7" customHeight="1" x14ac:dyDescent="0.2">
      <c r="A26" s="67">
        <v>11</v>
      </c>
      <c r="B26" s="398"/>
      <c r="C26" s="399"/>
      <c r="D26" s="399"/>
      <c r="E26" s="399"/>
      <c r="F26" s="399"/>
      <c r="G26" s="399"/>
      <c r="H26" s="399"/>
      <c r="I26" s="399"/>
      <c r="J26" s="399"/>
      <c r="K26" s="263"/>
      <c r="L26" s="264"/>
      <c r="M26" s="264"/>
      <c r="N26" s="247"/>
      <c r="O26" s="101"/>
      <c r="P26" s="264"/>
      <c r="Q26" s="264"/>
      <c r="R26" s="518"/>
      <c r="S26" s="519"/>
      <c r="T26" s="341"/>
      <c r="U26" s="342"/>
      <c r="V26" s="311"/>
      <c r="W26" s="247"/>
      <c r="X26" s="248"/>
      <c r="Y26" s="310"/>
      <c r="Z26" s="309"/>
      <c r="AA26" s="286"/>
      <c r="AB26" s="400"/>
      <c r="AC26" s="418"/>
      <c r="AD26" s="311"/>
      <c r="AE26" s="247"/>
      <c r="AF26" s="275"/>
      <c r="AG26" s="276"/>
      <c r="AH26" s="311"/>
      <c r="AI26" s="247"/>
      <c r="AJ26" s="248"/>
      <c r="AK26" s="310"/>
      <c r="AL26" s="264"/>
      <c r="AM26" s="247"/>
      <c r="AN26" s="248"/>
      <c r="AO26" s="310"/>
      <c r="AP26" s="43"/>
      <c r="AQ26" s="43"/>
      <c r="AR26" s="43"/>
      <c r="AS26" s="43"/>
      <c r="AT26" s="43"/>
      <c r="AU26" s="3"/>
      <c r="AV26" s="3"/>
      <c r="AW26" s="3"/>
    </row>
    <row r="27" spans="1:49" ht="10.7" customHeight="1" x14ac:dyDescent="0.2">
      <c r="A27" s="67">
        <v>12</v>
      </c>
      <c r="B27" s="398"/>
      <c r="C27" s="399"/>
      <c r="D27" s="399"/>
      <c r="E27" s="399"/>
      <c r="F27" s="399"/>
      <c r="G27" s="399"/>
      <c r="H27" s="399"/>
      <c r="I27" s="399"/>
      <c r="J27" s="399"/>
      <c r="K27" s="263"/>
      <c r="L27" s="264"/>
      <c r="M27" s="264"/>
      <c r="N27" s="247"/>
      <c r="O27" s="101"/>
      <c r="P27" s="264"/>
      <c r="Q27" s="264"/>
      <c r="R27" s="403"/>
      <c r="S27" s="404"/>
      <c r="T27" s="341"/>
      <c r="U27" s="342"/>
      <c r="V27" s="311"/>
      <c r="W27" s="247"/>
      <c r="X27" s="248"/>
      <c r="Y27" s="310"/>
      <c r="Z27" s="309"/>
      <c r="AA27" s="286"/>
      <c r="AB27" s="400"/>
      <c r="AC27" s="418"/>
      <c r="AD27" s="311"/>
      <c r="AE27" s="247"/>
      <c r="AF27" s="275"/>
      <c r="AG27" s="276"/>
      <c r="AH27" s="311"/>
      <c r="AI27" s="247"/>
      <c r="AJ27" s="248"/>
      <c r="AK27" s="310"/>
      <c r="AL27" s="264"/>
      <c r="AM27" s="247"/>
      <c r="AN27" s="248"/>
      <c r="AO27" s="310"/>
      <c r="AP27" s="43"/>
      <c r="AQ27" s="43"/>
      <c r="AR27" s="43"/>
      <c r="AS27" s="43"/>
      <c r="AT27" s="43"/>
      <c r="AU27" s="3"/>
      <c r="AV27" s="3"/>
      <c r="AW27" s="3"/>
    </row>
    <row r="28" spans="1:49" ht="10.7" customHeight="1" x14ac:dyDescent="0.2">
      <c r="A28" s="67">
        <v>13</v>
      </c>
      <c r="B28" s="398"/>
      <c r="C28" s="399"/>
      <c r="D28" s="399"/>
      <c r="E28" s="399"/>
      <c r="F28" s="399"/>
      <c r="G28" s="399"/>
      <c r="H28" s="399"/>
      <c r="I28" s="399"/>
      <c r="J28" s="399"/>
      <c r="K28" s="263"/>
      <c r="L28" s="264"/>
      <c r="M28" s="264"/>
      <c r="N28" s="247"/>
      <c r="O28" s="101"/>
      <c r="P28" s="264"/>
      <c r="Q28" s="264"/>
      <c r="R28" s="403"/>
      <c r="S28" s="404"/>
      <c r="T28" s="341"/>
      <c r="U28" s="342"/>
      <c r="V28" s="311"/>
      <c r="W28" s="247"/>
      <c r="X28" s="248"/>
      <c r="Y28" s="310"/>
      <c r="Z28" s="309"/>
      <c r="AA28" s="286"/>
      <c r="AB28" s="400"/>
      <c r="AC28" s="418"/>
      <c r="AD28" s="311"/>
      <c r="AE28" s="247"/>
      <c r="AF28" s="275"/>
      <c r="AG28" s="276"/>
      <c r="AH28" s="311"/>
      <c r="AI28" s="247"/>
      <c r="AJ28" s="248"/>
      <c r="AK28" s="310"/>
      <c r="AL28" s="264"/>
      <c r="AM28" s="247"/>
      <c r="AN28" s="248"/>
      <c r="AO28" s="310"/>
      <c r="AP28" s="43"/>
      <c r="AQ28" s="43"/>
      <c r="AR28" s="43"/>
      <c r="AS28" s="43"/>
      <c r="AT28" s="43"/>
      <c r="AU28" s="3"/>
      <c r="AV28" s="3"/>
      <c r="AW28" s="3"/>
    </row>
    <row r="29" spans="1:49" ht="10.7" customHeight="1" x14ac:dyDescent="0.2">
      <c r="A29" s="67">
        <v>14</v>
      </c>
      <c r="B29" s="398"/>
      <c r="C29" s="399"/>
      <c r="D29" s="399"/>
      <c r="E29" s="399"/>
      <c r="F29" s="399"/>
      <c r="G29" s="399"/>
      <c r="H29" s="399"/>
      <c r="I29" s="399"/>
      <c r="J29" s="399"/>
      <c r="K29" s="263"/>
      <c r="L29" s="264"/>
      <c r="M29" s="264"/>
      <c r="N29" s="247"/>
      <c r="O29" s="101"/>
      <c r="P29" s="264"/>
      <c r="Q29" s="264"/>
      <c r="R29" s="520"/>
      <c r="S29" s="521"/>
      <c r="T29" s="341"/>
      <c r="U29" s="342"/>
      <c r="V29" s="311"/>
      <c r="W29" s="247"/>
      <c r="X29" s="248"/>
      <c r="Y29" s="310"/>
      <c r="Z29" s="311"/>
      <c r="AA29" s="247"/>
      <c r="AB29" s="400"/>
      <c r="AC29" s="418"/>
      <c r="AD29" s="311"/>
      <c r="AE29" s="247"/>
      <c r="AF29" s="275"/>
      <c r="AG29" s="276"/>
      <c r="AH29" s="311"/>
      <c r="AI29" s="247"/>
      <c r="AJ29" s="248"/>
      <c r="AK29" s="310"/>
      <c r="AL29" s="264"/>
      <c r="AM29" s="247"/>
      <c r="AN29" s="248"/>
      <c r="AO29" s="310"/>
      <c r="AP29" s="43"/>
      <c r="AQ29" s="43"/>
      <c r="AR29" s="43"/>
      <c r="AS29" s="43"/>
      <c r="AT29" s="43"/>
      <c r="AU29" s="3"/>
      <c r="AV29" s="3"/>
      <c r="AW29" s="3"/>
    </row>
    <row r="30" spans="1:49" ht="10.7" customHeight="1" thickBot="1" x14ac:dyDescent="0.25">
      <c r="A30" s="68">
        <v>15</v>
      </c>
      <c r="B30" s="401"/>
      <c r="C30" s="402"/>
      <c r="D30" s="402"/>
      <c r="E30" s="402"/>
      <c r="F30" s="402"/>
      <c r="G30" s="402"/>
      <c r="H30" s="402"/>
      <c r="I30" s="402"/>
      <c r="J30" s="402"/>
      <c r="K30" s="288"/>
      <c r="L30" s="289"/>
      <c r="M30" s="289"/>
      <c r="N30" s="290"/>
      <c r="O30" s="102"/>
      <c r="P30" s="400"/>
      <c r="Q30" s="400"/>
      <c r="R30" s="343"/>
      <c r="S30" s="344"/>
      <c r="T30" s="534"/>
      <c r="U30" s="535"/>
      <c r="V30" s="412"/>
      <c r="W30" s="290"/>
      <c r="X30" s="410"/>
      <c r="Y30" s="411"/>
      <c r="Z30" s="412"/>
      <c r="AA30" s="289"/>
      <c r="AB30" s="410"/>
      <c r="AC30" s="411"/>
      <c r="AD30" s="412"/>
      <c r="AE30" s="290"/>
      <c r="AF30" s="272"/>
      <c r="AG30" s="283"/>
      <c r="AH30" s="412"/>
      <c r="AI30" s="290"/>
      <c r="AJ30" s="410"/>
      <c r="AK30" s="411"/>
      <c r="AL30" s="289"/>
      <c r="AM30" s="290"/>
      <c r="AN30" s="410"/>
      <c r="AO30" s="411"/>
      <c r="AP30" s="43"/>
      <c r="AQ30" s="43"/>
      <c r="AR30" s="43"/>
      <c r="AS30" s="43"/>
      <c r="AT30" s="43"/>
      <c r="AU30" s="3"/>
      <c r="AV30" s="3"/>
      <c r="AW30" s="3"/>
    </row>
    <row r="31" spans="1:49" ht="10.5" customHeight="1" thickBot="1" x14ac:dyDescent="0.25">
      <c r="A31" s="291"/>
      <c r="B31" s="241"/>
      <c r="C31" s="241"/>
      <c r="D31" s="292" t="s">
        <v>55</v>
      </c>
      <c r="E31" s="240" t="s">
        <v>20</v>
      </c>
      <c r="F31" s="241"/>
      <c r="G31" s="241"/>
      <c r="H31" s="241"/>
      <c r="I31" s="241"/>
      <c r="J31" s="241"/>
      <c r="K31" s="241"/>
      <c r="L31" s="241"/>
      <c r="M31" s="241"/>
      <c r="N31" s="241"/>
      <c r="O31" s="241"/>
      <c r="P31" s="241"/>
      <c r="Q31" s="242"/>
      <c r="R31" s="531">
        <f>30-(COUNTBLANK(R16:R30)+COUNTBLANK(S16:S30))</f>
        <v>0</v>
      </c>
      <c r="S31" s="532"/>
      <c r="T31" s="532"/>
      <c r="U31" s="533"/>
      <c r="V31" s="408">
        <f>SUM(V16:V30)</f>
        <v>26</v>
      </c>
      <c r="W31" s="409"/>
      <c r="X31" s="409">
        <f>SUM(X16:X30)</f>
        <v>0</v>
      </c>
      <c r="Y31" s="450"/>
      <c r="Z31" s="408">
        <f>SUM(Z16:Z30)</f>
        <v>26</v>
      </c>
      <c r="AA31" s="409"/>
      <c r="AB31" s="409">
        <f>SUM(AB16:AB30)</f>
        <v>0</v>
      </c>
      <c r="AC31" s="450"/>
      <c r="AD31" s="408">
        <f>SUM(AD16:AD30)</f>
        <v>26</v>
      </c>
      <c r="AE31" s="409"/>
      <c r="AF31" s="409">
        <f>SUM(AF16:AF30)</f>
        <v>0</v>
      </c>
      <c r="AG31" s="450"/>
      <c r="AH31" s="408">
        <f>SUM(AH16:AH30)</f>
        <v>22</v>
      </c>
      <c r="AI31" s="409"/>
      <c r="AJ31" s="409">
        <f>SUM(AJ16:AJ30)</f>
        <v>0</v>
      </c>
      <c r="AK31" s="450"/>
      <c r="AL31" s="408">
        <f>SUM(AL16:AL30)</f>
        <v>10</v>
      </c>
      <c r="AM31" s="409"/>
      <c r="AN31" s="409">
        <f>SUM(AN16:AN30)</f>
        <v>0</v>
      </c>
      <c r="AO31" s="450"/>
      <c r="AP31" s="443"/>
      <c r="AQ31" s="443"/>
      <c r="AR31" s="69"/>
      <c r="AS31" s="69"/>
      <c r="AT31" s="69"/>
      <c r="AU31" s="31"/>
      <c r="AV31" s="3"/>
      <c r="AW31" s="3"/>
    </row>
    <row r="32" spans="1:49" ht="10.7" customHeight="1" thickBot="1" x14ac:dyDescent="0.25">
      <c r="A32" s="235"/>
      <c r="B32" s="236"/>
      <c r="C32" s="236"/>
      <c r="D32" s="293"/>
      <c r="E32" s="219" t="s">
        <v>69</v>
      </c>
      <c r="F32" s="220"/>
      <c r="G32" s="220"/>
      <c r="H32" s="220"/>
      <c r="I32" s="220"/>
      <c r="J32" s="220"/>
      <c r="K32" s="220"/>
      <c r="L32" s="220"/>
      <c r="M32" s="220"/>
      <c r="N32" s="220"/>
      <c r="O32" s="220"/>
      <c r="P32" s="220"/>
      <c r="Q32" s="221"/>
      <c r="R32" s="353"/>
      <c r="S32" s="353"/>
      <c r="T32" s="353"/>
      <c r="U32" s="354"/>
      <c r="V32" s="374">
        <f>IF(SUM(V31,X31)-I9&lt;0,0,IF(AND(SUM(V31,X31)-I9&lt;=20,X31&lt;=10),SUM(V31,X31)-I9,IF(AND(SUM(V31,X31)-I9&lt;=20,X31&gt;10),SUM(V31,10)-I9,IF(AND(SUM(V31,X31)-I9&gt;20,X31&lt;=10),"20",IF(AND(SUM(V31,X31)-I9&gt;20,X31&gt;10,SUM(V31,10)-I9&gt;20),"20",IF(AND(SUM(V31,X31)-I9&gt;20,X31&gt;10,SUM(V31,10)-I9&lt;=20),SUM(V31,10)-I9))))))</f>
        <v>14</v>
      </c>
      <c r="W32" s="236"/>
      <c r="X32" s="236"/>
      <c r="Y32" s="375"/>
      <c r="Z32" s="374">
        <f>IF(SUM(Z31,AB31)-Q9&lt;0,0,IF(AND(SUM(Z31,AB31)-Q9&lt;=20,AB31&lt;=10),SUM(Z31,AB31)-Q9,IF(AND(SUM(Z31,AB31)-Q9&lt;=20,AB31&gt;10),SUM(Z31,10)-Q9,IF(AND(SUM(Z31,AB31)-Q9&gt;20,AB31&lt;=10),"20",IF(AND(SUM(Z31,AB31)-Q9&gt;20,AB31&gt;10,SUM(Z31,10)-Q9&gt;20),"20",IF(AND(SUM(Z31,AB31)-Q9&gt;20,AB31&gt;10,SUM(Z31,10)-Q9&lt;=20),SUM(Z31,10)-Q9))))))</f>
        <v>14</v>
      </c>
      <c r="AA32" s="236"/>
      <c r="AB32" s="236"/>
      <c r="AC32" s="375"/>
      <c r="AD32" s="374">
        <f>IF(SUM(AD31,AF31)-Y9&lt;0,0,IF(AND(SUM(AD31,AF31)-Y9&lt;=20,AF31&lt;=10),SUM(AD31,AF31)-Y9,IF(AND(SUM(AD31,AF31)-Y9&lt;=20,AF31&gt;10),SUM(AD31,10)-Y9,IF(AND(SUM(AD31,AF31)-Y9&gt;20,AF31&lt;=10),"20",IF(AND(SUM(AD31,AF31)-Y9&gt;20,AF31&gt;10,SUM(AD31,10)-Y9&gt;20),"20",IF(AND(SUM(AD31,AF31)-Y9&gt;20,AF31&gt;10,SUM(AD31,10)-Y9&lt;=20),SUM(AD31,10)-Y9))))))</f>
        <v>14</v>
      </c>
      <c r="AE32" s="236"/>
      <c r="AF32" s="236"/>
      <c r="AG32" s="375"/>
      <c r="AH32" s="374">
        <f>IF(SUM(AH31,AJ31)-AG9&lt;0,0,IF(AND(SUM(AH31,AJ31)-AG9&lt;=20,AJ31&lt;=10),SUM(AH31,AJ31)-AG9,IF(AND(SUM(AH31,AJ31)-AG9&lt;=20,AJ31&gt;10),SUM(AH31,10)-AG9,IF(AND(SUM(AH31,AJ31)-AG9&gt;20,AJ31&lt;=10),"20",IF(AND(SUM(AH31,AJ31)-AG9&gt;20,AJ31&gt;10,SUM(AH31,10)-AG9&gt;20),"20",IF(AND(SUM(AH31,AJ31)-AG9&gt;20,AJ31&gt;10,SUM(AH31,10)-AG9&lt;=20),SUM(AH31,10)-AG9))))))</f>
        <v>10</v>
      </c>
      <c r="AI32" s="236"/>
      <c r="AJ32" s="236"/>
      <c r="AK32" s="375"/>
      <c r="AL32" s="374">
        <f>IF(SUM(AL31,AN31)-AO9&lt;0,0,IF(AND(SUM(AL31,AN31)-AO9&lt;=20,AN31&lt;=10),SUM(AL31,AN31)-AO9,IF(AND(SUM(AL31,AN31)-AO9&lt;=20,AN31&gt;10),SUM(AL31,10)-AO9,IF(AND(SUM(AL31,AN31)-AO9&gt;20,AN31&lt;=10),"20",IF(AND(SUM(AL31,AN31)-AO9&gt;20,AN31&gt;10,SUM(AL31,10)-AO9&gt;20),"20",IF(AND(SUM(AL31,AN31)-AO9&gt;20,AN31&gt;10,SUM(AL31,10)-AO9&lt;=20),SUM(AL31,10)-AO9))))))</f>
        <v>0</v>
      </c>
      <c r="AM32" s="236"/>
      <c r="AN32" s="236"/>
      <c r="AO32" s="375"/>
      <c r="AP32" s="379">
        <f>V32+Z32+AD32+AH32+AL32</f>
        <v>52</v>
      </c>
      <c r="AQ32" s="380"/>
      <c r="AR32" s="70"/>
      <c r="AS32" s="69"/>
      <c r="AT32" s="69"/>
      <c r="AU32" s="31"/>
      <c r="AV32" s="3"/>
      <c r="AW32" s="3"/>
    </row>
    <row r="33" spans="1:49" ht="10.7" customHeight="1" x14ac:dyDescent="0.2">
      <c r="A33" s="226" t="s">
        <v>32</v>
      </c>
      <c r="B33" s="301"/>
      <c r="C33" s="302"/>
      <c r="D33" s="103">
        <v>1</v>
      </c>
      <c r="E33" s="237" t="s">
        <v>59</v>
      </c>
      <c r="F33" s="238"/>
      <c r="G33" s="238"/>
      <c r="H33" s="238"/>
      <c r="I33" s="238"/>
      <c r="J33" s="238"/>
      <c r="K33" s="238"/>
      <c r="L33" s="238"/>
      <c r="M33" s="238"/>
      <c r="N33" s="238"/>
      <c r="O33" s="238"/>
      <c r="P33" s="238"/>
      <c r="Q33" s="239"/>
      <c r="R33" s="522"/>
      <c r="S33" s="523"/>
      <c r="T33" s="523"/>
      <c r="U33" s="524"/>
      <c r="V33" s="338">
        <f>IF(AND(SUMIF($O$16:$O$30,"=1",X16:X30)&lt;=10,SUMIF($O$16:$O$30,"=1",V16:V30)+SUMIF($O$16:$O$30,"=1",X16:X30)&lt;=VALUE(V32)),SUMIF($O$16:$O$30,"=1",V16:V30)+SUMIF($O$16:$O$30,"=1",X16:X30),IF(AND(SUMIF($O$16:$O$30,"=1",X16:X30)&lt;=10,SUMIF($O$16:$O$30,"=1",V16:V30)+SUMIF($O$16:$O$30,"=1",X16:X30)&gt;VALUE(V32)),VALUE(V32),IF(AND(SUMIF($O$16:$O$30,"=1",X16:X30)&gt;10,SUMIF($O$16:$O$30,"=1",V16:V30)+10&lt;=VALUE(V32)),SUMIF($O$16:$O$30,"=1",V16:V30)+10,IF(AND(SUMIF($O$16:$O$30,"=1",X16:X30)&gt;10,SUMIF($O$16:$O$30,"=1",V16:V30)+10&gt;VALUE(V32)),VALUE(V32)))))</f>
        <v>4</v>
      </c>
      <c r="W33" s="339"/>
      <c r="X33" s="339"/>
      <c r="Y33" s="340"/>
      <c r="Z33" s="338">
        <f>IF(AND(SUMIF($O$16:$O$30,"=1",AB16:AB30)&lt;=10,SUMIF($O$16:$O$30,"=1",Z16:Z30)+SUMIF($O$16:$O$30,"=1",AB16:AB30)&lt;=VALUE(Z32)),SUMIF($O$16:$O$30,"=1",Z16:Z30)+SUMIF($O$16:$O$30,"=1",AB16:AB30),IF(AND(SUMIF($O$16:$O$30,"=1",AB16:AB30)&lt;=10,SUMIF($O$16:$O$30,"=1",Z16:Z30)+SUMIF($O$16:$O$30,"=1",AB16:AB30)&gt;VALUE(Z32)),VALUE(Z32),IF(AND(SUMIF($O$16:$O$30,"=1",AB16:AB30)&gt;10,SUMIF($O$16:$O$30,"=1",Z16:Z30)+10&lt;=VALUE(Z32)),SUMIF($O$16:$O$30,"=1",Z16:Z30)+10,IF(AND(SUMIF($O$16:$O$30,"=1",AB16:AB30)&gt;10,SUMIF($O$16:$O$30,"=1",Z16:Z30)+10&gt;VALUE(Z32)),VALUE(Z32)))))</f>
        <v>4</v>
      </c>
      <c r="AA33" s="339"/>
      <c r="AB33" s="339"/>
      <c r="AC33" s="340"/>
      <c r="AD33" s="338">
        <f>IF(AND(SUMIF($O$16:$O$30,"=1",AF16:AF30)&lt;=10,SUMIF($O$16:$O$30,"=1",AD16:AD30)+SUMIF($O$16:$O$30,"=1",AF16:AF30)&lt;=VALUE(AD32)),SUMIF($O$16:$O$30,"=1",AD16:AD30)+SUMIF($O$16:$O$30,"=1",AF16:AF30),IF(AND(SUMIF($O$16:$O$30,"=1",AF16:AF30)&lt;=10,SUMIF($O$16:$O$30,"=1",AD16:AD30)+SUMIF($O$16:$O$30,"=1",AF16:AF30)&gt;VALUE(AD32)),VALUE(AD32),IF(AND(SUMIF($O$16:$O$30,"=1",AF16:AF30)&gt;10,SUMIF($O$16:$O$30,"=1",AD16:AD30)+10&lt;=VALUE(AD32)),SUMIF($O$16:$O$30,"=1",AD16:AD30)+10,IF(AND(SUMIF($O$16:$O$30,"=1",AF16:AF30)&gt;10,SUMIF($O$16:$O$30,"=1",AD16:AD30)+10&gt;VALUE(AD32)),VALUE(AD32)))))</f>
        <v>4</v>
      </c>
      <c r="AE33" s="339"/>
      <c r="AF33" s="339"/>
      <c r="AG33" s="340"/>
      <c r="AH33" s="338">
        <f>IF(AND(SUMIF($O$16:$O$30,"=1",AJ16:AJ30)&lt;=10,SUMIF($O$16:$O$30,"=1",AH16:AH30)+SUMIF($O$16:$O$30,"=1",AJ16:AJ30)&lt;=VALUE(AH32)),SUMIF($O$16:$O$30,"=1",AH16:AH30)+SUMIF($O$16:$O$30,"=1",AJ16:AJ30),IF(AND(SUMIF($O$16:$O$30,"=1",AJ16:AJ30)&lt;=10,SUMIF($O$16:$O$30,"=1",AH16:AH30)+SUMIF($O$16:$O$30,"=1",AJ16:AJ30)&gt;VALUE(AH32)),VALUE(AH32),IF(AND(SUMIF($O$16:$O$30,"=1",AJ16:AJ30)&gt;10,SUMIF($O$16:$O$30,"=1",AH16:AH30)+10&lt;=VALUE(AH32)),SUMIF($O$16:$O$30,"=1",AH16:AH30)+10,IF(AND(SUMIF($O$16:$O$30,"=1",AJ16:AJ30)&gt;10,SUMIF($O$16:$O$30,"=1",AH16:AH30)+10&gt;VALUE(AH32)),VALUE(AH32)))))</f>
        <v>0</v>
      </c>
      <c r="AI33" s="339"/>
      <c r="AJ33" s="339"/>
      <c r="AK33" s="340"/>
      <c r="AL33" s="338">
        <f>IF(AND(SUMIF($O$16:$O$30,"=1",AN16:AN30)&lt;=10,SUMIF($O$16:$O$30,"=1",AL16:AL30)+SUMIF($O$16:$O$30,"=1",AN16:AN30)&lt;=VALUE(AL32)),SUMIF($O$16:$O$30,"=1",AL16:AL30)+SUMIF($O$16:$O$30,"=1",AN16:AN30),IF(AND(SUMIF($O$16:$O$30,"=1",AN16:AN30)&lt;=10,SUMIF($O$16:$O$30,"=1",AL16:AL30)+SUMIF($O$16:$O$30,"=1",AN16:AN30)&gt;VALUE(AL32)),VALUE(AL32),IF(AND(SUMIF($O$16:$O$30,"=1",AN16:AN30)&gt;10,SUMIF($O$16:$O$30,"=1",AL16:AL30)+10&lt;=VALUE(AL32)),SUMIF($O$16:$O$30,"=1",AL16:AL30)+10,IF(AND(SUMIF($O$16:$O$30,"=1",AN16:AN30)&gt;10,SUMIF($O$16:$O$30,"=1",AL16:AL30)+10&gt;VALUE(AL32)),VALUE(AL32)))))</f>
        <v>0</v>
      </c>
      <c r="AM33" s="339"/>
      <c r="AN33" s="339"/>
      <c r="AO33" s="340"/>
      <c r="AP33" s="390">
        <f>SUM(V33:AL33)</f>
        <v>12</v>
      </c>
      <c r="AQ33" s="391"/>
      <c r="AR33" s="69"/>
      <c r="AS33" s="69"/>
      <c r="AT33" s="69"/>
      <c r="AU33" s="31"/>
      <c r="AV33" s="3"/>
      <c r="AW33" s="3"/>
    </row>
    <row r="34" spans="1:49" ht="10.7" customHeight="1" x14ac:dyDescent="0.2">
      <c r="A34" s="303"/>
      <c r="B34" s="304"/>
      <c r="C34" s="305"/>
      <c r="D34" s="104">
        <v>2</v>
      </c>
      <c r="E34" s="216" t="s">
        <v>78</v>
      </c>
      <c r="F34" s="217"/>
      <c r="G34" s="217"/>
      <c r="H34" s="217"/>
      <c r="I34" s="217"/>
      <c r="J34" s="217"/>
      <c r="K34" s="217"/>
      <c r="L34" s="217"/>
      <c r="M34" s="217"/>
      <c r="N34" s="217"/>
      <c r="O34" s="217"/>
      <c r="P34" s="217"/>
      <c r="Q34" s="218"/>
      <c r="R34" s="452"/>
      <c r="S34" s="453"/>
      <c r="T34" s="453"/>
      <c r="U34" s="454"/>
      <c r="V34" s="376">
        <f>IF(SUMIF($O$16:$O$30,"=2",V16:V30)+SUMIF($O$16:$O$30,"=2",X16:X30)&lt;=VALUE(V32-V33),SUMIF($O$16:$O$30,"=2",V16:V30)+SUMIF($O$16:$O$30,"=2",X16:X30),VALUE(V32-V33))</f>
        <v>6</v>
      </c>
      <c r="W34" s="377"/>
      <c r="X34" s="377"/>
      <c r="Y34" s="378"/>
      <c r="Z34" s="376">
        <f>IF(SUMIF($O$16:$O$30,"=2",Z16:Z30)+SUMIF($O$16:$O$30,"=2",AB16:AB30)&lt;=VALUE(Z32-Z33),SUMIF($O$16:$O$30,"=2",Z16:Z30)+SUMIF($O$16:$O$30,"=2",AB16:AB30),VALUE(Z32-Z33))</f>
        <v>6</v>
      </c>
      <c r="AA34" s="377"/>
      <c r="AB34" s="377"/>
      <c r="AC34" s="378"/>
      <c r="AD34" s="376">
        <f>IF(SUMIF($O$16:$O$30,"=2",AD16:AD30)+SUMIF($O$16:$O$30,"=2",AF16:AF30)&lt;=VALUE(AD32-AD33),SUMIF($O$16:$O$30,"=2",AD16:AD30)+SUMIF($O$16:$O$30,"=2",AF16:AF30),VALUE(AD32-AD33))</f>
        <v>6</v>
      </c>
      <c r="AE34" s="377"/>
      <c r="AF34" s="377"/>
      <c r="AG34" s="378"/>
      <c r="AH34" s="376">
        <f>IF(SUMIF($O$16:$O$30,"=2",AH16:AH30)+SUMIF($O$16:$O$30,"=2",AJ16:AJ30)&lt;=VALUE(AH32-AH33),SUMIF($O$16:$O$30,"=2",AH16:AH30)+SUMIF($O$16:$O$30,"=2",AJ16:AJ30),VALUE(AH32-AH33))</f>
        <v>6</v>
      </c>
      <c r="AI34" s="377"/>
      <c r="AJ34" s="377"/>
      <c r="AK34" s="378"/>
      <c r="AL34" s="338">
        <f>IF(SUMIF($O$16:$O$30,"=2",AL16:AL30)+SUMIF($O$16:$O$30,"=2",AN16:AN30)&lt;=VALUE(AL32-AL33),SUMIF($O$16:$O$30,"=2",AL16:AL30)+SUMIF($O$16:$O$30,"=2",AN16:AN30),VALUE(AL32-AL33))</f>
        <v>0</v>
      </c>
      <c r="AM34" s="339"/>
      <c r="AN34" s="339"/>
      <c r="AO34" s="340"/>
      <c r="AP34" s="392">
        <f>SUM(V34:AL34)</f>
        <v>24</v>
      </c>
      <c r="AQ34" s="393"/>
      <c r="AR34" s="69"/>
      <c r="AS34" s="69"/>
      <c r="AT34" s="69"/>
      <c r="AU34" s="31"/>
      <c r="AV34" s="3"/>
      <c r="AW34" s="3"/>
    </row>
    <row r="35" spans="1:49" ht="10.7" customHeight="1" x14ac:dyDescent="0.2">
      <c r="A35" s="303"/>
      <c r="B35" s="304"/>
      <c r="C35" s="305"/>
      <c r="D35" s="104">
        <v>3</v>
      </c>
      <c r="E35" s="216" t="s">
        <v>79</v>
      </c>
      <c r="F35" s="217"/>
      <c r="G35" s="217"/>
      <c r="H35" s="217"/>
      <c r="I35" s="217"/>
      <c r="J35" s="217"/>
      <c r="K35" s="217"/>
      <c r="L35" s="217"/>
      <c r="M35" s="217"/>
      <c r="N35" s="217"/>
      <c r="O35" s="217"/>
      <c r="P35" s="217"/>
      <c r="Q35" s="218"/>
      <c r="R35" s="452"/>
      <c r="S35" s="453"/>
      <c r="T35" s="453"/>
      <c r="U35" s="454"/>
      <c r="V35" s="338">
        <f>IF(SUMIF($O$16:$O$30,"=3",V16:V30)+SUMIF($O$16:$O$30,"=3",X16:X30)&lt;=VALUE(V32-(V33+V34)),SUMIF($O$16:$O$30,"=3",V16:V30)+SUMIF($O$16:$O$30,"=3",X16:X30),VALUE(V32-(V33+V34)))</f>
        <v>4</v>
      </c>
      <c r="W35" s="339"/>
      <c r="X35" s="339"/>
      <c r="Y35" s="340"/>
      <c r="Z35" s="338">
        <f>IF(SUMIF($O$16:$O$30,"=3",Z16:Z30)+SUMIF($O$16:$O$30,"=3",AB16:AB30)&lt;=VALUE(Z32-(Z33+Z34)),SUMIF($O$16:$O$30,"=3",Z16:Z30)+SUMIF($O$16:$O$30,"=3",AB16:AB30),VALUE(Z32-(Z33+Z34)))</f>
        <v>4</v>
      </c>
      <c r="AA35" s="339"/>
      <c r="AB35" s="339"/>
      <c r="AC35" s="340"/>
      <c r="AD35" s="338">
        <f>IF(SUMIF($O$16:$O$30,"=3",AD16:AD30)+SUMIF($O$16:$O$30,"=3",AF16:AF30)&lt;=VALUE(AD32-(AD33+AD34)),SUMIF($O$16:$O$30,"=3",AD16:AD30)+SUMIF($O$16:$O$30,"=3",AF16:AF30),VALUE(AD32-(AD33+AD34)))</f>
        <v>4</v>
      </c>
      <c r="AE35" s="339"/>
      <c r="AF35" s="339"/>
      <c r="AG35" s="340"/>
      <c r="AH35" s="338">
        <f>IF(SUMIF($O$16:$O$30,"=3",AH16:AH30)+SUMIF($O$16:$O$30,"=3",AJ16:AJ30)&lt;=VALUE(AH32-(AH33+AH34)),SUMIF($O$16:$O$30,"=3",AH16:AH30)+SUMIF($O$16:$O$30,"=3",AJ16:AJ30),VALUE(AH32-(AH33+AH34)))</f>
        <v>4</v>
      </c>
      <c r="AI35" s="339"/>
      <c r="AJ35" s="339"/>
      <c r="AK35" s="340"/>
      <c r="AL35" s="338">
        <f>IF(SUMIF($O$16:$O$30,"=3",AL16:AL30)+SUMIF($O$16:$O$30,"=3",AN16:AN30)&lt;=VALUE(AL32-(AL33+AL34)),SUMIF($O$16:$O$30,"=3",AL16:AL30)+SUMIF($O$16:$O$30,"=3",AN16:AN30),VALUE(AL32-(AL33+AL34)))</f>
        <v>0</v>
      </c>
      <c r="AM35" s="339"/>
      <c r="AN35" s="339"/>
      <c r="AO35" s="340"/>
      <c r="AP35" s="392">
        <f>SUM(V35:AL35)</f>
        <v>16</v>
      </c>
      <c r="AQ35" s="393"/>
      <c r="AR35" s="69"/>
      <c r="AS35" s="69"/>
      <c r="AT35" s="69"/>
      <c r="AU35" s="31"/>
      <c r="AV35" s="3"/>
      <c r="AW35" s="3"/>
    </row>
    <row r="36" spans="1:49" ht="10.7" customHeight="1" x14ac:dyDescent="0.2">
      <c r="A36" s="303"/>
      <c r="B36" s="304"/>
      <c r="C36" s="305"/>
      <c r="D36" s="104">
        <v>4</v>
      </c>
      <c r="E36" s="216"/>
      <c r="F36" s="217"/>
      <c r="G36" s="217"/>
      <c r="H36" s="217"/>
      <c r="I36" s="217"/>
      <c r="J36" s="217"/>
      <c r="K36" s="217"/>
      <c r="L36" s="217"/>
      <c r="M36" s="217"/>
      <c r="N36" s="217"/>
      <c r="O36" s="217"/>
      <c r="P36" s="217"/>
      <c r="Q36" s="218"/>
      <c r="R36" s="452"/>
      <c r="S36" s="453"/>
      <c r="T36" s="453"/>
      <c r="U36" s="454"/>
      <c r="V36" s="338">
        <f>IF(SUMIF($O$16:$O$30,"=4",V16:V30)+SUMIF($O$16:$O$30,"=4",X16:X30)&lt;=VALUE(V32-(V33+V34+V35)),SUMIF($O$16:$O$30,"=4",V16:V30)+SUMIF($O$16:$O$30,"=4",X16:X30),VALUE(V32-(V33+V34+V35)))</f>
        <v>0</v>
      </c>
      <c r="W36" s="339"/>
      <c r="X36" s="339"/>
      <c r="Y36" s="340"/>
      <c r="Z36" s="338">
        <f>IF(SUMIF($O$16:$O$30,"=4",Z16:Z30)+SUMIF($O$16:$O$30,"=4",AB16:AB30)&lt;=VALUE(Z32-(Z33+Z34+Z35)),SUMIF($O$16:$O$30,"=4",Z16:Z30)+SUMIF($O$16:$O$30,"=4",AB16:AB30),VALUE(Z32-(Z33+Z34+Z35)))</f>
        <v>0</v>
      </c>
      <c r="AA36" s="339"/>
      <c r="AB36" s="339"/>
      <c r="AC36" s="340"/>
      <c r="AD36" s="338">
        <f>IF(SUMIF($O$16:$O$30,"=4",AD16:AD30)+SUMIF($O$16:$O$30,"=4",AF16:AF30)&lt;=VALUE(AD32-(AD33+AD34+AD35)),SUMIF($O$16:$O$30,"=4",AD16:AD30)+SUMIF($O$16:$O$30,"=4",AF16:AF30),VALUE(AD32-(AD33+AD34+AD35)))</f>
        <v>0</v>
      </c>
      <c r="AE36" s="339"/>
      <c r="AF36" s="339"/>
      <c r="AG36" s="340"/>
      <c r="AH36" s="338">
        <f>IF(SUMIF($O$16:$O$30,"=4",AH16:AH30)+SUMIF($O$16:$O$30,"=4",AJ16:AJ30)&lt;=VALUE(AH32-(AH33+AH34+AH35)),SUMIF($O$16:$O$30,"=4",AH16:AH30)+SUMIF($O$16:$O$30,"=4",AJ16:AJ30),VALUE(AH32-(AH33+AH34+AH35)))</f>
        <v>0</v>
      </c>
      <c r="AI36" s="339"/>
      <c r="AJ36" s="339"/>
      <c r="AK36" s="340"/>
      <c r="AL36" s="338">
        <f>IF(SUMIF($O$16:$O$30,"=4",AL16:AL30)+SUMIF($O$16:$O$30,"=4",AN16:AN30)&lt;=VALUE(AL32-(AL33+AL34+AL35)),SUMIF($O$16:$O$30,"=4",AL16:AL30)+SUMIF($O$16:$O$30,"=4",AN16:AN30),VALUE(AL32-(AL33+AL34+AL35)))</f>
        <v>0</v>
      </c>
      <c r="AM36" s="339"/>
      <c r="AN36" s="339"/>
      <c r="AO36" s="340"/>
      <c r="AP36" s="392">
        <f>SUM(V36:AL36)</f>
        <v>0</v>
      </c>
      <c r="AQ36" s="393"/>
      <c r="AR36" s="69"/>
      <c r="AS36" s="69"/>
      <c r="AT36" s="69"/>
      <c r="AU36" s="37"/>
      <c r="AV36" s="38"/>
      <c r="AW36" s="3"/>
    </row>
    <row r="37" spans="1:49" ht="10.7" customHeight="1" thickBot="1" x14ac:dyDescent="0.25">
      <c r="A37" s="306"/>
      <c r="B37" s="307"/>
      <c r="C37" s="308"/>
      <c r="D37" s="105">
        <v>5</v>
      </c>
      <c r="E37" s="385"/>
      <c r="F37" s="386"/>
      <c r="G37" s="386"/>
      <c r="H37" s="386"/>
      <c r="I37" s="386"/>
      <c r="J37" s="386"/>
      <c r="K37" s="386"/>
      <c r="L37" s="386"/>
      <c r="M37" s="386"/>
      <c r="N37" s="386"/>
      <c r="O37" s="386"/>
      <c r="P37" s="386"/>
      <c r="Q37" s="387"/>
      <c r="R37" s="318"/>
      <c r="S37" s="318"/>
      <c r="T37" s="318"/>
      <c r="U37" s="488"/>
      <c r="V37" s="338">
        <f>IF(SUMIF($O$16:$O$30,"=5",V16:V30)+SUMIF($O$16:$O$30,"=5",X16:X30)&lt;=VALUE(V32-(V33+V34+V35+V36)),SUMIF($O$16:$O$30,"=5",V16:V30)+SUMIF($O$16:$O$30,"=5",X16:X30),VALUE(V32-(V33+V34+V35+V36)))</f>
        <v>0</v>
      </c>
      <c r="W37" s="339"/>
      <c r="X37" s="339"/>
      <c r="Y37" s="340"/>
      <c r="Z37" s="338">
        <f>IF(SUMIF($O$16:$O$30,"=5",Z16:Z30)+SUMIF($O$16:$O$30,"=5",AB16:AB30)&lt;=VALUE(Z32-(Z33+Z34+Z35+Z36)),SUMIF($O$16:$O$30,"=5",Z16:Z30)+SUMIF($O$16:$O$30,"=5",AB16:AB30),VALUE(Z32-(Z33+Z34+Z35+Z36)))</f>
        <v>0</v>
      </c>
      <c r="AA37" s="339"/>
      <c r="AB37" s="339"/>
      <c r="AC37" s="340"/>
      <c r="AD37" s="338">
        <f>IF(SUMIF($O$16:$O$30,"=5",AD16:AD30)+SUMIF($O$16:$O$30,"=5",AF16:AF30)&lt;=VALUE(AD32-(AD33+AD34+AD35+AD36)),SUMIF($O$16:$O$30,"=5",AD16:AD30)+SUMIF($O$16:$O$30,"=5",AF16:AF30),VALUE(AD32-(AD33+AD34+AD35+AD36)))</f>
        <v>0</v>
      </c>
      <c r="AE37" s="339"/>
      <c r="AF37" s="339"/>
      <c r="AG37" s="340"/>
      <c r="AH37" s="338">
        <f>IF(SUMIF($O$16:$O$30,"=5",AH16:AH30)+SUMIF($O$16:$O$30,"=5",AJ16:AJ30)&lt;=VALUE(AH32-(AH33+AH34+AH35+AH36)),SUMIF($O$16:$O$30,"=5",AH16:AH30)+SUMIF($O$16:$O$30,"=5",AJ16:AJ30),VALUE(AH32-(AH33+AH34+AH35+AH36)))</f>
        <v>0</v>
      </c>
      <c r="AI37" s="339"/>
      <c r="AJ37" s="339"/>
      <c r="AK37" s="340"/>
      <c r="AL37" s="338">
        <f>IF(SUMIF($O$16:$O$30,"=5",AL16:AL30)+SUMIF($O$16:$O$30,"=5",AN16:AN30)&lt;=VALUE(AL32-(AL33+AL34+AL35+AL36)),SUMIF($O$16:$O$30,"=5",AL16:AL30)+SUMIF($O$16:$O$30,"=5",AN16:AN30),VALUE(AL32-(AL33+AL34+AL35+AL36)))</f>
        <v>0</v>
      </c>
      <c r="AM37" s="339"/>
      <c r="AN37" s="339"/>
      <c r="AO37" s="340"/>
      <c r="AP37" s="388">
        <f>SUM(V37:AL37)</f>
        <v>0</v>
      </c>
      <c r="AQ37" s="389"/>
      <c r="AR37" s="69"/>
      <c r="AS37" s="69"/>
      <c r="AT37" s="69"/>
      <c r="AU37" s="37"/>
      <c r="AV37" s="38"/>
      <c r="AW37" s="3"/>
    </row>
    <row r="38" spans="1:49" ht="8.25" customHeight="1" x14ac:dyDescent="0.2">
      <c r="A38" s="43"/>
      <c r="B38" s="43"/>
      <c r="C38" s="43"/>
      <c r="D38" s="43"/>
      <c r="E38" s="43"/>
      <c r="F38" s="43"/>
      <c r="G38" s="43"/>
      <c r="H38" s="43"/>
      <c r="I38" s="43"/>
      <c r="J38" s="43"/>
      <c r="K38" s="43"/>
      <c r="L38" s="43"/>
      <c r="M38" s="43"/>
      <c r="N38" s="43"/>
      <c r="O38" s="43"/>
      <c r="P38" s="43"/>
      <c r="Q38" s="43"/>
      <c r="R38" s="43"/>
      <c r="S38" s="43"/>
      <c r="T38" s="43"/>
      <c r="U38" s="71"/>
      <c r="V38" s="71"/>
      <c r="W38" s="71"/>
      <c r="X38" s="71"/>
      <c r="Y38" s="71"/>
      <c r="Z38" s="71"/>
      <c r="AA38" s="71"/>
      <c r="AB38" s="71"/>
      <c r="AC38" s="71"/>
      <c r="AD38" s="71"/>
      <c r="AE38" s="71"/>
      <c r="AF38" s="71"/>
      <c r="AG38" s="72"/>
      <c r="AH38" s="71"/>
      <c r="AI38" s="71"/>
      <c r="AJ38" s="71"/>
      <c r="AK38" s="71"/>
      <c r="AL38" s="71"/>
      <c r="AM38" s="71"/>
      <c r="AN38" s="71"/>
      <c r="AO38" s="71"/>
      <c r="AP38" s="43"/>
      <c r="AQ38" s="43"/>
      <c r="AR38" s="69"/>
      <c r="AS38" s="69"/>
      <c r="AT38" s="69"/>
      <c r="AU38" s="37"/>
      <c r="AV38" s="38"/>
      <c r="AW38" s="3"/>
    </row>
    <row r="39" spans="1:49" ht="12.75" customHeight="1" x14ac:dyDescent="0.2">
      <c r="A39" s="73"/>
      <c r="B39" s="73"/>
      <c r="C39" s="73"/>
      <c r="D39" s="73"/>
      <c r="E39" s="73"/>
      <c r="F39" s="73"/>
      <c r="G39" s="73"/>
      <c r="H39" s="73"/>
      <c r="I39" s="74"/>
      <c r="J39" s="75"/>
      <c r="K39" s="76"/>
      <c r="L39" s="76"/>
      <c r="M39" s="76"/>
      <c r="N39" s="76"/>
      <c r="O39" s="76"/>
      <c r="P39" s="516" t="s">
        <v>48</v>
      </c>
      <c r="Q39" s="517"/>
      <c r="R39" s="517"/>
      <c r="S39" s="517"/>
      <c r="T39" s="517"/>
      <c r="U39" s="517"/>
      <c r="V39" s="517"/>
      <c r="W39" s="517"/>
      <c r="X39" s="517"/>
      <c r="Y39" s="517"/>
      <c r="Z39" s="517"/>
      <c r="AA39" s="517"/>
      <c r="AB39" s="74"/>
      <c r="AC39" s="74"/>
      <c r="AD39" s="74"/>
      <c r="AE39" s="74"/>
      <c r="AF39" s="74"/>
      <c r="AG39" s="74"/>
      <c r="AH39" s="74"/>
      <c r="AI39" s="74"/>
      <c r="AJ39" s="74"/>
      <c r="AK39" s="74"/>
      <c r="AL39" s="74"/>
      <c r="AM39" s="74"/>
      <c r="AN39" s="74"/>
      <c r="AO39" s="74"/>
      <c r="AP39" s="74"/>
      <c r="AQ39" s="74"/>
      <c r="AR39" s="43"/>
      <c r="AS39" s="43"/>
      <c r="AT39" s="43"/>
      <c r="AU39" s="39">
        <f>IF(AND(H12&lt;=10,H43&gt;10,I11&gt;0,H42&gt;=10),10,IF(AND(H12&lt;=10,H43&gt;10,I11&gt;0,H42&lt;10,H42+10-H12&gt;10),10,))</f>
        <v>0</v>
      </c>
      <c r="AV39" s="39">
        <f>IF(AND(X31&lt;=10,X52&gt;10,V32&gt;0,V52&gt;=10),10,IF(AND(X31&lt;=10,X52&gt;10,V32&gt;0,V52&lt;10,V52+10-X31&gt;10),10,))</f>
        <v>0</v>
      </c>
      <c r="AW39" s="32"/>
    </row>
    <row r="40" spans="1:49" ht="10.7" customHeight="1" x14ac:dyDescent="0.2">
      <c r="A40" s="77"/>
      <c r="B40" s="383" t="s">
        <v>6</v>
      </c>
      <c r="C40" s="383"/>
      <c r="D40" s="383"/>
      <c r="E40" s="383"/>
      <c r="F40" s="383"/>
      <c r="G40" s="383"/>
      <c r="H40" s="383"/>
      <c r="I40" s="384"/>
      <c r="J40" s="383" t="s">
        <v>7</v>
      </c>
      <c r="K40" s="383"/>
      <c r="L40" s="383"/>
      <c r="M40" s="383"/>
      <c r="N40" s="383"/>
      <c r="O40" s="383"/>
      <c r="P40" s="383"/>
      <c r="Q40" s="384"/>
      <c r="R40" s="383" t="s">
        <v>8</v>
      </c>
      <c r="S40" s="383"/>
      <c r="T40" s="383"/>
      <c r="U40" s="383"/>
      <c r="V40" s="383"/>
      <c r="W40" s="383"/>
      <c r="X40" s="383"/>
      <c r="Y40" s="384"/>
      <c r="Z40" s="383" t="s">
        <v>9</v>
      </c>
      <c r="AA40" s="383"/>
      <c r="AB40" s="383"/>
      <c r="AC40" s="383"/>
      <c r="AD40" s="383"/>
      <c r="AE40" s="383"/>
      <c r="AF40" s="383"/>
      <c r="AG40" s="384"/>
      <c r="AH40" s="383" t="s">
        <v>10</v>
      </c>
      <c r="AI40" s="383"/>
      <c r="AJ40" s="383"/>
      <c r="AK40" s="383"/>
      <c r="AL40" s="383"/>
      <c r="AM40" s="383"/>
      <c r="AN40" s="383"/>
      <c r="AO40" s="384"/>
      <c r="AP40" s="323" t="s">
        <v>46</v>
      </c>
      <c r="AQ40" s="325"/>
      <c r="AR40" s="43"/>
      <c r="AS40" s="43"/>
      <c r="AT40" s="43"/>
      <c r="AU40" s="39">
        <f>IF(AND(H12&lt;=10,H43&gt;10,I11&gt;0,H42&lt;10,H42+10-H12&lt;=10),H42+10-H12,IF(AND(H12&lt;=10,H43&gt;10,I11=0,H11+H12+H42+10-H12-I9&gt;10),10,IF(AND(H12&lt;=10,H43&gt;10,I11=0,H11+H12+H42+10-H12-I9&lt;0),0,IF(AND(H12&lt;=10,H43&gt;10,I11=0,H11+H12+H42+10-H12-I9&gt;0,H11+H12+H42+10-H12-I9&lt;=10),H11+H12+H42+10-H12-I9,AU39))))</f>
        <v>0</v>
      </c>
      <c r="AV40" s="39">
        <f>IF(AND(X31&lt;=10,X52&gt;10,V32&gt;0,V52&lt;10,V52+10-X31&lt;=10),V52+10-X31,IF(AND(X31&lt;=10,X52&gt;10,V32=0,V31+X31+V52+10-X31-I9&gt;10),10,IF(AND(X31&lt;=10,X52&gt;10,V32=0,V31+X31+V52+10-X31-I9&lt;0),0,IF(AND(X31&lt;=10,X52&gt;10,V32=0,V31+X31+V52+10-X31-I9&gt;0,V31+X31+V52+10-X31-I9&lt;=10),V31+X31+V52+10-X31-I9,AV39))))</f>
        <v>0</v>
      </c>
      <c r="AW40" s="32"/>
    </row>
    <row r="41" spans="1:49" ht="10.7" customHeight="1" thickBot="1" x14ac:dyDescent="0.25">
      <c r="A41" s="78"/>
      <c r="B41" s="79" t="s">
        <v>1</v>
      </c>
      <c r="C41" s="80" t="s">
        <v>2</v>
      </c>
      <c r="D41" s="80" t="s">
        <v>3</v>
      </c>
      <c r="E41" s="80" t="s">
        <v>1</v>
      </c>
      <c r="F41" s="80" t="s">
        <v>4</v>
      </c>
      <c r="G41" s="81" t="s">
        <v>5</v>
      </c>
      <c r="H41" s="82" t="s">
        <v>0</v>
      </c>
      <c r="I41" s="83" t="s">
        <v>45</v>
      </c>
      <c r="J41" s="79" t="s">
        <v>1</v>
      </c>
      <c r="K41" s="80" t="s">
        <v>2</v>
      </c>
      <c r="L41" s="80" t="s">
        <v>3</v>
      </c>
      <c r="M41" s="80" t="s">
        <v>1</v>
      </c>
      <c r="N41" s="80" t="s">
        <v>4</v>
      </c>
      <c r="O41" s="81" t="s">
        <v>5</v>
      </c>
      <c r="P41" s="82" t="s">
        <v>0</v>
      </c>
      <c r="Q41" s="83" t="s">
        <v>45</v>
      </c>
      <c r="R41" s="79" t="s">
        <v>1</v>
      </c>
      <c r="S41" s="80" t="s">
        <v>2</v>
      </c>
      <c r="T41" s="80" t="s">
        <v>3</v>
      </c>
      <c r="U41" s="80" t="s">
        <v>1</v>
      </c>
      <c r="V41" s="80" t="s">
        <v>4</v>
      </c>
      <c r="W41" s="81" t="s">
        <v>5</v>
      </c>
      <c r="X41" s="82" t="s">
        <v>0</v>
      </c>
      <c r="Y41" s="83" t="s">
        <v>45</v>
      </c>
      <c r="Z41" s="79" t="s">
        <v>1</v>
      </c>
      <c r="AA41" s="80" t="s">
        <v>2</v>
      </c>
      <c r="AB41" s="80" t="s">
        <v>3</v>
      </c>
      <c r="AC41" s="80" t="s">
        <v>1</v>
      </c>
      <c r="AD41" s="80" t="s">
        <v>4</v>
      </c>
      <c r="AE41" s="81" t="s">
        <v>5</v>
      </c>
      <c r="AF41" s="82" t="s">
        <v>0</v>
      </c>
      <c r="AG41" s="83" t="s">
        <v>45</v>
      </c>
      <c r="AH41" s="79" t="s">
        <v>1</v>
      </c>
      <c r="AI41" s="80" t="s">
        <v>2</v>
      </c>
      <c r="AJ41" s="80" t="s">
        <v>3</v>
      </c>
      <c r="AK41" s="80" t="s">
        <v>1</v>
      </c>
      <c r="AL41" s="80" t="s">
        <v>4</v>
      </c>
      <c r="AM41" s="81" t="s">
        <v>5</v>
      </c>
      <c r="AN41" s="82" t="s">
        <v>0</v>
      </c>
      <c r="AO41" s="83" t="s">
        <v>45</v>
      </c>
      <c r="AP41" s="329"/>
      <c r="AQ41" s="331"/>
      <c r="AR41" s="84"/>
      <c r="AS41" s="51"/>
      <c r="AT41" s="43"/>
      <c r="AU41" s="39">
        <f>IF(AND(H12&lt;=10,H43&lt;=10,H12+H43&gt;=10,I11&gt;0,H42&lt;10,H42+10-H12&lt;=10),H42+10-H12,IF(AND(H12&lt;=10,H43&lt;=10,H12+H43&gt;=10,I11=0,H11+H12+H42+10-H12-I9&gt;10),10,IF(AND(H12&lt;=10,H43&lt;=10,H12+H43&gt;=10,I11=0,H11+H12+H42+10-H12-I9&lt;0),0,IF(AND(H12&lt;=10,H43&lt;=10,H12+H43&gt;=10,I11=0,H11+H12+H42+10-H12-I9&gt;0,H11+H12+H42+10-H12-I9&lt;=10),H11+H12+H42+10-H12-I9,AU40))))</f>
        <v>0</v>
      </c>
      <c r="AV41" s="39">
        <f>IF(AND(X31&lt;=10,X52&lt;=10,X31+X52&gt;=10,V32&gt;0,V52&lt;10,V52+10-X31&lt;=10),V52+10-X31,IF(AND(X31&lt;=10,X52&lt;=10,X31+X52&gt;=10,V32=0,V31+X31+V52+10-X31-I9&gt;10),10,IF(AND(X31&lt;=10,X52&lt;=10,X31+X52&gt;=10,V32=0,V31+X31+V52+10-X31-I9&lt;0),0,IF(AND(X31&lt;=10,X52&lt;=10,X31+X52&gt;=10,V32=0,V31+X31+V52+10-X31-I9&gt;0,V31+X31+V52+10-X31-I9&lt;=10),V31+X31+V52+10-X31-I9,AV40))))</f>
        <v>0</v>
      </c>
      <c r="AW41" s="32"/>
    </row>
    <row r="42" spans="1:49" ht="10.7" customHeight="1" x14ac:dyDescent="0.2">
      <c r="A42" s="85" t="s">
        <v>18</v>
      </c>
      <c r="B42" s="86"/>
      <c r="C42" s="87">
        <v>4</v>
      </c>
      <c r="D42" s="87"/>
      <c r="E42" s="87"/>
      <c r="F42" s="87"/>
      <c r="G42" s="55"/>
      <c r="H42" s="88">
        <f>SUM(B42:G42)</f>
        <v>4</v>
      </c>
      <c r="I42" s="381">
        <f>IF(AND(H12&gt;=10,I11&gt;0,H42&gt;=10),10,IF(AND(H12&gt;=10,I11&gt;0,H42&lt;10),H42,IF(AND(H12&gt;=10,I11=0,(H11+10+H42-I9)&gt;0,(H11+10+H42-I9)&lt;10),(H11+10+H42-I9),IF(AND(H12&gt;=10,I11=0,(H11+10+H42-I9)&gt;10),10,IF(AND(H12&gt;=10,I11=0,H12+10+H42-I9&lt;0),0,IF(AND(H12&lt;=10,H12+H43&lt;10,I11&gt;0,H42+H43&lt;=10),H42+H43,AU42))))))</f>
        <v>4</v>
      </c>
      <c r="J42" s="86"/>
      <c r="K42" s="87">
        <v>4</v>
      </c>
      <c r="L42" s="87"/>
      <c r="M42" s="87"/>
      <c r="N42" s="87"/>
      <c r="O42" s="55"/>
      <c r="P42" s="88">
        <f>SUM(J42:O42)</f>
        <v>4</v>
      </c>
      <c r="Q42" s="381">
        <f>IF(AND(P12&gt;=10,Q11&gt;0,P42&gt;=10),10,IF(AND(P12&gt;=10,Q11&gt;0,P42&lt;10),P42,IF(AND(P12&gt;=10,Q11=0,(P11+10+P42-Q9)&gt;0,(P11+10+P42-Q9)&lt;10),(P11+10+P42-Q9),IF(AND(P12&gt;=10,Q11=0,(P11+10+P42-Q9)&gt;10),10,IF(AND(P12&gt;=10,Q11=0,P12+10+P42-Q9&lt;0),0,IF(AND(P12&lt;=10,P12+P43&lt;10,Q11&gt;0,P42+P43&lt;=10),P42+P43,AU47))))))</f>
        <v>4</v>
      </c>
      <c r="R42" s="86"/>
      <c r="S42" s="87">
        <v>4</v>
      </c>
      <c r="T42" s="87"/>
      <c r="U42" s="87"/>
      <c r="V42" s="87"/>
      <c r="W42" s="55"/>
      <c r="X42" s="88">
        <f>SUM(R42:W42)</f>
        <v>4</v>
      </c>
      <c r="Y42" s="381">
        <f>IF(AND(X12&gt;=10,Y11&gt;0,X42&gt;=10),10,IF(AND(X12&gt;=10,Y11&gt;0,X42&lt;10),X42,IF(AND(X12&gt;=10,Y11=0,(X11+10+X42-Y9)&gt;0,(X11+10+X42-Y9)&lt;10),(X11+10+X42-Y9),IF(AND(X12&gt;=10,Y11=0,(X11+10+X42-Y9)&gt;10),10,IF(AND(X12&gt;=10,Y11=0,X12+10+X42-Y9&lt;0),0,IF(AND(X12&lt;=10,X12+X43&lt;10,Y11&gt;0,X42+X43&lt;=10),X42+X43,AU52))))))</f>
        <v>4</v>
      </c>
      <c r="Z42" s="86"/>
      <c r="AA42" s="87"/>
      <c r="AB42" s="87"/>
      <c r="AC42" s="87"/>
      <c r="AD42" s="87"/>
      <c r="AE42" s="55"/>
      <c r="AF42" s="88">
        <f>SUM(Z42:AE42)</f>
        <v>0</v>
      </c>
      <c r="AG42" s="381">
        <f>IF(AND(AF12&gt;=10,AG11&gt;0,AF42&gt;=10),10,IF(AND(AF12&gt;=10,AG11&gt;0,AF42&lt;10),AF42,IF(AND(AF12&gt;=10,AG11=0,(AF11+10+AF42-AG9)&gt;0,(AF11+10+AF42-AG9)&lt;10),(AF11+10+AF42-AG9),IF(AND(AF12&gt;=10,AG11=0,(AF11+10+AF42-AG9)&gt;10),10,IF(AND(AF12&gt;=10,AG11=0,AF12+10+AF42-AG9&lt;0),0,IF(AND(AF12&lt;=10,AF12+AF43&lt;10,AG11&gt;0,AF42+AF43&lt;=10),AF42+AF43,AU57))))))</f>
        <v>0</v>
      </c>
      <c r="AH42" s="86"/>
      <c r="AI42" s="87"/>
      <c r="AJ42" s="87"/>
      <c r="AK42" s="87"/>
      <c r="AL42" s="87"/>
      <c r="AM42" s="55"/>
      <c r="AN42" s="88">
        <f>SUM(AH42:AM42)</f>
        <v>0</v>
      </c>
      <c r="AO42" s="381">
        <f>IF(AND(AN12&gt;=10,AO11&gt;0,AN42&gt;=10),10,IF(AND(AN12&gt;=10,AO11&gt;0,AN42&lt;10),AN42,IF(AND(AN12&gt;=10,AO11=0,(AN11+10+AN42-AO9)&gt;0,(AN11+10+AN42-AO9)&lt;10),(AN11+10+AN42-AO9),IF(AND(AN12&gt;=10,AO11=0,(AN11+10+AN42-AO9)&gt;10),10,IF(AND(AN12&gt;=10,AO11=0,AN12+10+AN42-AO9&lt;0),0,IF(AND(AN12&lt;=10,AN12+AN43&lt;10,AO11&gt;0,AN42+AN43&lt;=10),AN42+AN43,AU62))))))</f>
        <v>0</v>
      </c>
      <c r="AP42" s="394">
        <f>SUM(I42,Q42,Y42,AG42,AO42)</f>
        <v>12</v>
      </c>
      <c r="AQ42" s="395"/>
      <c r="AR42" s="51"/>
      <c r="AS42" s="51"/>
      <c r="AT42" s="43"/>
      <c r="AU42" s="39">
        <f>IF(AND(H12&lt;=10,H12+H43&lt;=10,I11&gt;0,H42+H43&gt;10),10,IF(AND(H12&lt;=10,H12+H43&lt;=10,I11=0,SUM(H11,H12,H42,H43,-I9)&lt;=0),0,IF(AND(H12&lt;=10,H12+H43&lt;=10,I11=0,SUM(H11,H12,H42,H43,-I9)&gt;0,SUM(H11,H12,H42,H43,-I9)&lt;=10),SUM(H11,H12,H42,H43,-I9),IF(AND(H12&lt;=10,H12+H43&lt;=10,I11=0,SUM(H11,H12,H42,H43,-I9)&gt;10),10,IF(AND(H12&lt;=10,H43&lt;=10,H12+H43&gt;=10,I11&gt;0,H42&gt;=10),10,IF(AND(H12&lt;=10,H43&lt;=10,H12+H43&gt;=10,I11&gt;0,H42&lt;10,H42+10-H12&gt;10),10,   AU41))))))</f>
        <v>0</v>
      </c>
      <c r="AV42" s="39">
        <f>IF(AND(X31&lt;=10,X31+X52&lt;=10,V32&gt;0,V52+X52&gt;10),10,IF(AND(X31&lt;=10,X31+X52&lt;=10,V32=0,SUM(V31,X31,V52,X52,-I9)&lt;=0),0,IF(AND(X31&lt;=10,X31+X52&lt;=10,V32=0,SUM(V31,X31,V52,X52,-I9)&gt;0,SUM(V31,X31,V52,X52,-I9)&lt;=10),SUM(V31,X31,V52,X52,-I9),IF(AND(X31&lt;=10,X31+X52&lt;=10,V32=0,SUM(V31,X31,V52,X52,-I9)&gt;10),10,IF(AND(X31&lt;=10,X52&lt;=10,X31+X52&gt;=10,V32&gt;0,V52&gt;=10),10,IF(AND(X31&lt;=10,X52&lt;=10,X31+X52&gt;=10,V32&gt;0,V52&lt;10,V52+10-X31&gt;10),10,   AV41))))))</f>
        <v>0</v>
      </c>
      <c r="AW42" s="32"/>
    </row>
    <row r="43" spans="1:49" ht="10.7" customHeight="1" thickBot="1" x14ac:dyDescent="0.25">
      <c r="A43" s="89" t="s">
        <v>19</v>
      </c>
      <c r="B43" s="58"/>
      <c r="C43" s="59"/>
      <c r="D43" s="59"/>
      <c r="E43" s="59"/>
      <c r="F43" s="59"/>
      <c r="G43" s="60"/>
      <c r="H43" s="61">
        <f>SUM(B43:G43)</f>
        <v>0</v>
      </c>
      <c r="I43" s="382"/>
      <c r="J43" s="58"/>
      <c r="K43" s="59"/>
      <c r="L43" s="59"/>
      <c r="M43" s="59"/>
      <c r="N43" s="59"/>
      <c r="O43" s="60"/>
      <c r="P43" s="61">
        <f>SUM(J43:O43)</f>
        <v>0</v>
      </c>
      <c r="Q43" s="382"/>
      <c r="R43" s="58"/>
      <c r="S43" s="59"/>
      <c r="T43" s="59"/>
      <c r="U43" s="59"/>
      <c r="V43" s="59"/>
      <c r="W43" s="60"/>
      <c r="X43" s="61">
        <f>SUM(R43:W43)</f>
        <v>0</v>
      </c>
      <c r="Y43" s="382"/>
      <c r="Z43" s="58"/>
      <c r="AA43" s="59"/>
      <c r="AB43" s="59"/>
      <c r="AC43" s="59"/>
      <c r="AD43" s="59"/>
      <c r="AE43" s="60"/>
      <c r="AF43" s="61">
        <f>SUM(Z43:AE43)</f>
        <v>0</v>
      </c>
      <c r="AG43" s="382"/>
      <c r="AH43" s="58"/>
      <c r="AI43" s="59"/>
      <c r="AJ43" s="59"/>
      <c r="AK43" s="59"/>
      <c r="AL43" s="59"/>
      <c r="AM43" s="60"/>
      <c r="AN43" s="61">
        <f>SUM(AH43:AM43)</f>
        <v>0</v>
      </c>
      <c r="AO43" s="382"/>
      <c r="AP43" s="396"/>
      <c r="AQ43" s="397"/>
      <c r="AR43" s="51"/>
      <c r="AS43" s="51"/>
      <c r="AT43" s="43"/>
      <c r="AU43" s="32"/>
      <c r="AV43" s="32"/>
      <c r="AW43" s="32"/>
    </row>
    <row r="44" spans="1:49" ht="8.85" customHeight="1" thickBot="1" x14ac:dyDescent="0.25">
      <c r="A44" s="90"/>
      <c r="B44" s="90"/>
      <c r="C44" s="90"/>
      <c r="D44" s="90"/>
      <c r="E44" s="90"/>
      <c r="F44" s="90"/>
      <c r="G44" s="90"/>
      <c r="H44" s="90"/>
      <c r="I44" s="90"/>
      <c r="J44" s="90"/>
      <c r="K44" s="90"/>
      <c r="L44" s="90"/>
      <c r="M44" s="90"/>
      <c r="N44" s="90"/>
      <c r="O44" s="363" t="s">
        <v>55</v>
      </c>
      <c r="P44" s="90"/>
      <c r="Q44" s="90"/>
      <c r="R44" s="90"/>
      <c r="S44" s="90"/>
      <c r="T44" s="90"/>
      <c r="U44" s="90"/>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39">
        <f>IF(AND(P12&lt;=10,P43&gt;10,Q11&gt;0,P42&gt;=10),10,IF(AND(P12&lt;=10,P43&gt;10,Q11&gt;0,P42&lt;10,P42+10-P12&gt;10),10,))</f>
        <v>0</v>
      </c>
      <c r="AV44" s="39">
        <f>IF(AND(AB31&lt;=10,AB52&gt;10,Z32&gt;0,Z52&gt;=10),10,IF(AND(AB31&lt;=10,AB52&gt;10,Z32&gt;0,Z52&lt;10,Z52+10-AB31&gt;10),10,))</f>
        <v>0</v>
      </c>
      <c r="AW44" s="32"/>
    </row>
    <row r="45" spans="1:49" ht="10.7" customHeight="1" thickBot="1" x14ac:dyDescent="0.25">
      <c r="A45" s="91" t="s">
        <v>17</v>
      </c>
      <c r="B45" s="299" t="s">
        <v>14</v>
      </c>
      <c r="C45" s="314"/>
      <c r="D45" s="314"/>
      <c r="E45" s="314"/>
      <c r="F45" s="314"/>
      <c r="G45" s="314"/>
      <c r="H45" s="314"/>
      <c r="I45" s="314"/>
      <c r="J45" s="315"/>
      <c r="K45" s="358"/>
      <c r="L45" s="359"/>
      <c r="M45" s="359"/>
      <c r="N45" s="360"/>
      <c r="O45" s="364"/>
      <c r="P45" s="419"/>
      <c r="Q45" s="428"/>
      <c r="R45" s="361"/>
      <c r="S45" s="362"/>
      <c r="T45" s="299"/>
      <c r="U45" s="300"/>
      <c r="V45" s="297" t="s">
        <v>12</v>
      </c>
      <c r="W45" s="298"/>
      <c r="X45" s="299" t="s">
        <v>13</v>
      </c>
      <c r="Y45" s="300"/>
      <c r="Z45" s="297" t="s">
        <v>12</v>
      </c>
      <c r="AA45" s="298"/>
      <c r="AB45" s="299" t="s">
        <v>13</v>
      </c>
      <c r="AC45" s="300"/>
      <c r="AD45" s="297" t="s">
        <v>12</v>
      </c>
      <c r="AE45" s="298"/>
      <c r="AF45" s="299" t="s">
        <v>13</v>
      </c>
      <c r="AG45" s="300"/>
      <c r="AH45" s="297" t="s">
        <v>12</v>
      </c>
      <c r="AI45" s="298"/>
      <c r="AJ45" s="299" t="s">
        <v>13</v>
      </c>
      <c r="AK45" s="300"/>
      <c r="AL45" s="297" t="s">
        <v>12</v>
      </c>
      <c r="AM45" s="298"/>
      <c r="AN45" s="299" t="s">
        <v>13</v>
      </c>
      <c r="AO45" s="300"/>
      <c r="AP45" s="69"/>
      <c r="AQ45" s="69"/>
      <c r="AR45" s="66"/>
      <c r="AS45" s="43"/>
      <c r="AT45" s="43"/>
      <c r="AU45" s="39">
        <f>IF(AND(P12&lt;=10,P43&gt;10,Q11&gt;0,P42&lt;10,P42+10-P12&lt;=10),P42+10-P12,IF(AND(P12&lt;=10,P43&gt;10,Q11=0,P11+P12+P42+10-P12-Q9&gt;10),10,IF(AND(P12&lt;=10,P43&gt;10,Q11=0,P11+P12+P42+10-P12-Q9&lt;0),0,IF(AND(P12&lt;=10,P43&gt;10,Q11=0,P11+P12+P42+10-P12-Q9&gt;0,P11+P12+P42+10-P12-Q9&lt;=10),P11+P12+P42+10-P12-Q9,AU44))))</f>
        <v>0</v>
      </c>
      <c r="AV45" s="39">
        <f>IF(AND(AB31&lt;=10,AB52&gt;10,Z32&gt;0,Z52&lt;10,Z52+10-AB31&lt;=10),Z52+10-AB31,IF(AND(AB31&lt;=10,AB52&gt;10,Z32=0,Z31+AB31+Z52+10-AB31-Q9&gt;10),10,IF(AND(AB31&lt;=10,AB52&gt;10,Z32=0,Z31+AB31+Z52+10-AB31-Q9&lt;0),0,IF(AND(AB31&lt;=10,AB52&gt;10,Z32=0,Z31+AB31+Z52+10-AB31-Q9&gt;0,Z31+AB31+Z52+10-AB31-Q9&lt;=10),Z31+AB31+Z52+10-AB31-Q9,AV44))))</f>
        <v>0</v>
      </c>
      <c r="AW45" s="32"/>
    </row>
    <row r="46" spans="1:49" x14ac:dyDescent="0.2">
      <c r="A46" s="65">
        <v>1</v>
      </c>
      <c r="B46" s="365" t="s">
        <v>75</v>
      </c>
      <c r="C46" s="365"/>
      <c r="D46" s="365"/>
      <c r="E46" s="365"/>
      <c r="F46" s="365"/>
      <c r="G46" s="365"/>
      <c r="H46" s="365"/>
      <c r="I46" s="365"/>
      <c r="J46" s="366"/>
      <c r="K46" s="367" t="s">
        <v>74</v>
      </c>
      <c r="L46" s="368"/>
      <c r="M46" s="368"/>
      <c r="N46" s="369"/>
      <c r="O46" s="106">
        <v>1</v>
      </c>
      <c r="P46" s="247">
        <v>4</v>
      </c>
      <c r="Q46" s="248"/>
      <c r="R46" s="370"/>
      <c r="S46" s="371"/>
      <c r="T46" s="372"/>
      <c r="U46" s="373"/>
      <c r="V46" s="357">
        <v>4</v>
      </c>
      <c r="W46" s="355"/>
      <c r="X46" s="355"/>
      <c r="Y46" s="356"/>
      <c r="Z46" s="357">
        <v>4</v>
      </c>
      <c r="AA46" s="355"/>
      <c r="AB46" s="355"/>
      <c r="AC46" s="356"/>
      <c r="AD46" s="357">
        <v>4</v>
      </c>
      <c r="AE46" s="355"/>
      <c r="AF46" s="355"/>
      <c r="AG46" s="356"/>
      <c r="AH46" s="357"/>
      <c r="AI46" s="355"/>
      <c r="AJ46" s="355"/>
      <c r="AK46" s="356"/>
      <c r="AL46" s="357"/>
      <c r="AM46" s="355"/>
      <c r="AN46" s="355"/>
      <c r="AO46" s="356"/>
      <c r="AP46" s="69"/>
      <c r="AQ46" s="69"/>
      <c r="AR46" s="66"/>
      <c r="AS46" s="43"/>
      <c r="AT46" s="43"/>
      <c r="AU46" s="39">
        <f>IF(AND(P12&lt;=10,P43&lt;=10,P12+P43&gt;=10,Q11&gt;0,P42&lt;10,P42+10-P12&lt;=10),P42+10-P12,IF(AND(P12&lt;=10,P43&lt;=10,P12+P43&gt;=10,Q11=0,P11+P12+P42+10-P12-Q9&gt;10),10,IF(AND(P12&lt;=10,P43&lt;=10,P12+P43&gt;=10,Q11=0,P11+P12+P42+10-P12-Q9&lt;0),0,IF(AND(P12&lt;=10,P43&lt;=10,P12+P43&gt;=10,Q11=0,P11+P12+P42+10-P12-Q9&gt;0,P11+P12+P42+10-P12-Q9&lt;=10),P11+P12+P42+10-P12-Q9,AU45))))</f>
        <v>0</v>
      </c>
      <c r="AV46" s="39">
        <f>IF(AND(AB31&lt;=10,AB52&lt;=10,AB31+AB52&gt;=10,Z32&gt;0,Z52&lt;10,Z52+10-AB31&lt;=10),Z52+10-AB31,IF(AND(AB31&lt;=10,AB52&lt;=10,AB31+AB52&gt;=10,Z32=0,Z31+AB31+Z52+10-AB31-Q9&gt;10),10,IF(AND(AB31&lt;=10,AB52&lt;=10,AB31+AB52&gt;=10,Z32=0,Z31+AB31+Z52+10-AB31-Q9&lt;0),0,IF(AND(AB31&lt;=10,AB52&lt;=10,AB31+AB52&gt;=10,Z32=0,Z31+AB31+Z52+10-AB31-Q9&gt;0,Z31+AB31+Z52+10-AB31-Q9&lt;=10),Z31+AB31+Z52+10-AB31-Q9,AV45))))</f>
        <v>0</v>
      </c>
      <c r="AW46" s="32"/>
    </row>
    <row r="47" spans="1:49" x14ac:dyDescent="0.2">
      <c r="A47" s="67">
        <v>2</v>
      </c>
      <c r="B47" s="245"/>
      <c r="C47" s="245"/>
      <c r="D47" s="245"/>
      <c r="E47" s="245"/>
      <c r="F47" s="245"/>
      <c r="G47" s="245"/>
      <c r="H47" s="245"/>
      <c r="I47" s="245"/>
      <c r="J47" s="246"/>
      <c r="K47" s="263"/>
      <c r="L47" s="264"/>
      <c r="M47" s="264"/>
      <c r="N47" s="247"/>
      <c r="O47" s="107"/>
      <c r="P47" s="247"/>
      <c r="Q47" s="248"/>
      <c r="R47" s="403"/>
      <c r="S47" s="404"/>
      <c r="T47" s="341"/>
      <c r="U47" s="342"/>
      <c r="V47" s="274"/>
      <c r="W47" s="275"/>
      <c r="X47" s="275"/>
      <c r="Y47" s="276"/>
      <c r="Z47" s="274"/>
      <c r="AA47" s="275"/>
      <c r="AB47" s="275"/>
      <c r="AC47" s="276"/>
      <c r="AD47" s="274"/>
      <c r="AE47" s="275"/>
      <c r="AF47" s="275"/>
      <c r="AG47" s="276"/>
      <c r="AH47" s="274"/>
      <c r="AI47" s="275"/>
      <c r="AJ47" s="275"/>
      <c r="AK47" s="276"/>
      <c r="AL47" s="274"/>
      <c r="AM47" s="275"/>
      <c r="AN47" s="275"/>
      <c r="AO47" s="276"/>
      <c r="AP47" s="69"/>
      <c r="AQ47" s="69"/>
      <c r="AR47" s="66"/>
      <c r="AS47" s="43"/>
      <c r="AT47" s="43"/>
      <c r="AU47" s="39">
        <f>IF(AND(P12&lt;=10,P12+P43&lt;=10,Q11&gt;0,P42+P43&gt;10),10,IF(AND(P12&lt;=10,P12+P43&lt;=10,Q11=0,SUM(P11,P12,P42,P43,-Q9)&lt;=0),0,IF(AND(P12&lt;=10,P12+P43&lt;=10,Q11=0,SUM(P11,P12,P42,P43,-Q9)&gt;0,SUM(P11,P12,P42,P43,-Q9)&lt;=10),SUM(P11,P12,P42,P43,-Q9),IF(AND(P12&lt;=10,P12+P43&lt;=10,Q11=0,SUM(P11,P12,P42,P43,-Q9)&gt;10),10,IF(AND(P12&lt;=10,P43&lt;=10,P12+P43&gt;=10,Q11&gt;0,P42&gt;=10),10,IF(AND(P12&lt;=10,P43&lt;=10,P12+P43&gt;=10,Q11&gt;0,P42&lt;10,P42+10-P12&gt;10),10,   AU46))))))</f>
        <v>0</v>
      </c>
      <c r="AV47" s="39">
        <f>IF(AND(AB31&lt;=10,AB31+AB52&lt;=10,Z32&gt;0,Z52+AB52&gt;10),10,IF(AND(AB31&lt;=10,AB31+AB52&lt;=10,Z32=0,SUM(Z31,AB31,Z52,AB52,-Q9)&lt;=0),0,IF(AND(AB31&lt;=10,AB31+AB52&lt;=10,Z32=0,SUM(Z31,AB31,Z52,AB52,-Q9)&gt;0,SUM(Z31,AB31,Z52,AB52,-Q9)&lt;=10),SUM(Z31,AB31,Z52,AB52,-Q9),IF(AND(AB31&lt;=10,AB31+AB52&lt;=10,Z32=0,SUM(Z31,AB31,Z52,AB52,-Q9)&gt;10),10,IF(AND(AB31&lt;=10,AB52&lt;=10,AB31+AB52&gt;=10,Z32&gt;0,Z52&gt;=10),10,IF(AND(AB31&lt;=10,AB52&lt;=10,AB31+AB52&gt;=10,Z32&gt;0,Z52&lt;10,Z52+10-AB31&gt;10),10,   AV46))))))</f>
        <v>0</v>
      </c>
      <c r="AW47" s="32"/>
    </row>
    <row r="48" spans="1:49" x14ac:dyDescent="0.2">
      <c r="A48" s="67">
        <v>3</v>
      </c>
      <c r="B48" s="245"/>
      <c r="C48" s="245"/>
      <c r="D48" s="245"/>
      <c r="E48" s="245"/>
      <c r="F48" s="245"/>
      <c r="G48" s="245"/>
      <c r="H48" s="245"/>
      <c r="I48" s="245"/>
      <c r="J48" s="246"/>
      <c r="K48" s="263"/>
      <c r="L48" s="264"/>
      <c r="M48" s="264"/>
      <c r="N48" s="247"/>
      <c r="O48" s="108"/>
      <c r="P48" s="247"/>
      <c r="Q48" s="248"/>
      <c r="R48" s="403"/>
      <c r="S48" s="404"/>
      <c r="T48" s="341"/>
      <c r="U48" s="342"/>
      <c r="V48" s="274"/>
      <c r="W48" s="275"/>
      <c r="X48" s="275"/>
      <c r="Y48" s="276"/>
      <c r="Z48" s="274"/>
      <c r="AA48" s="275"/>
      <c r="AB48" s="275"/>
      <c r="AC48" s="276"/>
      <c r="AD48" s="274"/>
      <c r="AE48" s="275"/>
      <c r="AF48" s="275"/>
      <c r="AG48" s="276"/>
      <c r="AH48" s="274"/>
      <c r="AI48" s="275"/>
      <c r="AJ48" s="275"/>
      <c r="AK48" s="276"/>
      <c r="AL48" s="274"/>
      <c r="AM48" s="275"/>
      <c r="AN48" s="275"/>
      <c r="AO48" s="276"/>
      <c r="AP48" s="69"/>
      <c r="AQ48" s="69"/>
      <c r="AR48" s="92"/>
      <c r="AS48" s="43"/>
      <c r="AT48" s="43"/>
      <c r="AU48" s="32"/>
      <c r="AV48" s="32"/>
      <c r="AW48" s="32"/>
    </row>
    <row r="49" spans="1:49" x14ac:dyDescent="0.2">
      <c r="A49" s="67">
        <v>4</v>
      </c>
      <c r="B49" s="245"/>
      <c r="C49" s="245"/>
      <c r="D49" s="245"/>
      <c r="E49" s="245"/>
      <c r="F49" s="245"/>
      <c r="G49" s="245"/>
      <c r="H49" s="245"/>
      <c r="I49" s="245"/>
      <c r="J49" s="246"/>
      <c r="K49" s="263"/>
      <c r="L49" s="264"/>
      <c r="M49" s="264"/>
      <c r="N49" s="247"/>
      <c r="O49" s="108"/>
      <c r="P49" s="247"/>
      <c r="Q49" s="248"/>
      <c r="R49" s="403"/>
      <c r="S49" s="404"/>
      <c r="T49" s="341"/>
      <c r="U49" s="342"/>
      <c r="V49" s="274"/>
      <c r="W49" s="275"/>
      <c r="X49" s="275"/>
      <c r="Y49" s="276"/>
      <c r="Z49" s="274"/>
      <c r="AA49" s="275"/>
      <c r="AB49" s="275"/>
      <c r="AC49" s="276"/>
      <c r="AD49" s="274"/>
      <c r="AE49" s="275"/>
      <c r="AF49" s="275"/>
      <c r="AG49" s="276"/>
      <c r="AH49" s="274"/>
      <c r="AI49" s="275"/>
      <c r="AJ49" s="275"/>
      <c r="AK49" s="276"/>
      <c r="AL49" s="274"/>
      <c r="AM49" s="275"/>
      <c r="AN49" s="275"/>
      <c r="AO49" s="276"/>
      <c r="AP49" s="69"/>
      <c r="AQ49" s="69"/>
      <c r="AR49" s="66"/>
      <c r="AS49" s="43"/>
      <c r="AT49" s="43"/>
      <c r="AU49" s="39">
        <f>IF(AND(X12&lt;=10,X43&gt;10,Y11&gt;0,X42&gt;=10),10,IF(AND(X12&lt;=10,X43&gt;10,Y11&gt;0,X42&lt;10,X42+10-X12&gt;10),10,))</f>
        <v>0</v>
      </c>
      <c r="AV49" s="39">
        <f>IF(AND(AF31&lt;=10,AF52&gt;10,AD32&gt;0,AD52&gt;=10),10,IF(AND(AF31&lt;=10,AF52&gt;10,AD32&gt;0,AD52&lt;10,AD52+10-AF31&gt;10),10,))</f>
        <v>0</v>
      </c>
      <c r="AW49" s="32"/>
    </row>
    <row r="50" spans="1:49" x14ac:dyDescent="0.2">
      <c r="A50" s="67">
        <v>5</v>
      </c>
      <c r="B50" s="245"/>
      <c r="C50" s="245"/>
      <c r="D50" s="245"/>
      <c r="E50" s="245"/>
      <c r="F50" s="245"/>
      <c r="G50" s="245"/>
      <c r="H50" s="245"/>
      <c r="I50" s="245"/>
      <c r="J50" s="246"/>
      <c r="K50" s="263"/>
      <c r="L50" s="264"/>
      <c r="M50" s="264"/>
      <c r="N50" s="247"/>
      <c r="O50" s="108"/>
      <c r="P50" s="247"/>
      <c r="Q50" s="248"/>
      <c r="R50" s="403"/>
      <c r="S50" s="404"/>
      <c r="T50" s="341"/>
      <c r="U50" s="342"/>
      <c r="V50" s="274"/>
      <c r="W50" s="275"/>
      <c r="X50" s="275"/>
      <c r="Y50" s="276"/>
      <c r="Z50" s="274"/>
      <c r="AA50" s="275"/>
      <c r="AB50" s="275"/>
      <c r="AC50" s="276"/>
      <c r="AD50" s="274"/>
      <c r="AE50" s="275"/>
      <c r="AF50" s="275"/>
      <c r="AG50" s="276"/>
      <c r="AH50" s="274"/>
      <c r="AI50" s="275"/>
      <c r="AJ50" s="275"/>
      <c r="AK50" s="276"/>
      <c r="AL50" s="274"/>
      <c r="AM50" s="275"/>
      <c r="AN50" s="275"/>
      <c r="AO50" s="276"/>
      <c r="AP50" s="69"/>
      <c r="AQ50" s="69"/>
      <c r="AR50" s="66"/>
      <c r="AS50" s="43"/>
      <c r="AT50" s="43"/>
      <c r="AU50" s="39">
        <f>IF(AND(X12&lt;=10,X43&gt;10,Y11&gt;0,X42&lt;10,X42+10-X12&lt;=10),X42+10-X12,IF(AND(X12&lt;=10,X43&gt;10,Y11=0,X11+X12+X42+10-X12-Y9&gt;10),10,IF(AND(X12&lt;=10,X43&gt;10,Y11=0,X11+X12+X42+10-X12-Y9&lt;0),0,IF(AND(X12&lt;=10,X43&gt;10,Y11=0,X11+X12+X42+10-X12-Y9&gt;0,X11+X12+X42+10-X12-Y9&lt;=10),X11+X12+X42+10-X12-Y9,AU49))))</f>
        <v>0</v>
      </c>
      <c r="AV50" s="39">
        <f>IF(AND(AF31&lt;=10,AF52&gt;10,AD32&gt;0,AD52&lt;10,AD52+10-AF31&lt;=10),AD52+10-AF31,IF(AND(AF31&lt;=10,AF52&gt;10,AD32=0,AD31+AF31+AD52+10-AF31-Y9&gt;10),10,IF(AND(AF31&lt;=10,AF52&gt;10,AD32=0,AD31+AF31+AD52+10-AF31-Y9&lt;0),0,IF(AND(AF31&lt;=10,AF52&gt;10,AD32=0,AD31+AF31+AD52+10-AF31-Y9&gt;0,AD31+AF31+AD52+10-AF31-Y9&lt;=10),AD31+AF31+AD52+10-AF31-Y9,AV49))))</f>
        <v>0</v>
      </c>
      <c r="AW50" s="32"/>
    </row>
    <row r="51" spans="1:49" ht="13.5" thickBot="1" x14ac:dyDescent="0.25">
      <c r="A51" s="46">
        <v>6</v>
      </c>
      <c r="B51" s="284"/>
      <c r="C51" s="284"/>
      <c r="D51" s="284"/>
      <c r="E51" s="284"/>
      <c r="F51" s="284"/>
      <c r="G51" s="284"/>
      <c r="H51" s="284"/>
      <c r="I51" s="284"/>
      <c r="J51" s="285"/>
      <c r="K51" s="288"/>
      <c r="L51" s="289"/>
      <c r="M51" s="289"/>
      <c r="N51" s="290"/>
      <c r="O51" s="109"/>
      <c r="P51" s="286"/>
      <c r="Q51" s="287"/>
      <c r="R51" s="343"/>
      <c r="S51" s="344"/>
      <c r="T51" s="341"/>
      <c r="U51" s="342"/>
      <c r="V51" s="271"/>
      <c r="W51" s="272"/>
      <c r="X51" s="272"/>
      <c r="Y51" s="283"/>
      <c r="Z51" s="271"/>
      <c r="AA51" s="272"/>
      <c r="AB51" s="272"/>
      <c r="AC51" s="283"/>
      <c r="AD51" s="271"/>
      <c r="AE51" s="272"/>
      <c r="AF51" s="272"/>
      <c r="AG51" s="283"/>
      <c r="AH51" s="271"/>
      <c r="AI51" s="272"/>
      <c r="AJ51" s="272"/>
      <c r="AK51" s="283"/>
      <c r="AL51" s="271"/>
      <c r="AM51" s="272"/>
      <c r="AN51" s="272"/>
      <c r="AO51" s="283"/>
      <c r="AP51" s="69"/>
      <c r="AQ51" s="69"/>
      <c r="AR51" s="69"/>
      <c r="AS51" s="69"/>
      <c r="AT51" s="43"/>
      <c r="AU51" s="39">
        <f>IF(AND(X12&lt;=10,X43&lt;=10,X12+X43&gt;=10,Y11&gt;0,X42&lt;10,X42+10-X12&lt;=10),X42+10-X12,IF(AND(X12&lt;=10,X43&lt;=10,X12+X43&gt;=10,Y11=0,X11+X12+X42+10-X12-Y9&gt;10),10,IF(AND(X12&lt;=10,X43&lt;=10,X12+X43&gt;=10,Y11=0,X11+X12+X42+10-X12-Y9&lt;0),0,IF(AND(X12&lt;=10,X43&lt;=10,X12+X43&gt;=10,Y11=0,X11+X12+X42+10-X12-Y9&gt;0,X11+X12+X42+10-X12-Y9&lt;=10),X11+X12+X42+10-X12-Y9,AU50))))</f>
        <v>0</v>
      </c>
      <c r="AV51" s="39">
        <f>IF(AND(AF31&lt;=10,AF52&lt;=10,AF31+AF52&gt;=10,AD32&gt;0,AD52&lt;10,AD52+10-AF31&lt;=10),AD52+10-AF31,IF(AND(AF31&lt;=10,AF52&lt;=10,AF31+AF52&gt;=10,AD32=0,AD31+AF31+AD52+10-AF31-Y9&gt;10),10,IF(AND(AF31&lt;=10,AF52&lt;=10,AF31+AF52&gt;=10,AD32=0,AD31+AF31+AD52+10-AF31-Y9&lt;0),0,IF(AND(AF31&lt;=10,AF52&lt;=10,AF31+AF52&gt;=10,AD32=0,AD31+AF31+AD52+10-AF31-Y9&gt;0,AD31+AF31+AD52+10-AF31-Y9&lt;=10),AD31+AF31+AD52+10-AF31-Y9,AU50))))</f>
        <v>0</v>
      </c>
      <c r="AW51" s="32"/>
    </row>
    <row r="52" spans="1:49" ht="13.5" thickBot="1" x14ac:dyDescent="0.25">
      <c r="A52" s="243"/>
      <c r="B52" s="244"/>
      <c r="C52" s="244"/>
      <c r="D52" s="224" t="s">
        <v>55</v>
      </c>
      <c r="E52" s="240" t="s">
        <v>20</v>
      </c>
      <c r="F52" s="241"/>
      <c r="G52" s="241"/>
      <c r="H52" s="241"/>
      <c r="I52" s="241"/>
      <c r="J52" s="241"/>
      <c r="K52" s="241"/>
      <c r="L52" s="241"/>
      <c r="M52" s="241"/>
      <c r="N52" s="241"/>
      <c r="O52" s="241"/>
      <c r="P52" s="241"/>
      <c r="Q52" s="242"/>
      <c r="R52" s="319">
        <f>12-(COUNTBLANK(R46:R51)+COUNTBLANK(S46:S51))</f>
        <v>0</v>
      </c>
      <c r="S52" s="320"/>
      <c r="T52" s="320"/>
      <c r="U52" s="321"/>
      <c r="V52" s="273">
        <f>SUM(V46:V51)</f>
        <v>4</v>
      </c>
      <c r="W52" s="250"/>
      <c r="X52" s="250">
        <f>SUM(X46:X51)</f>
        <v>0</v>
      </c>
      <c r="Y52" s="251"/>
      <c r="Z52" s="273">
        <f>SUM(Z46:Z51)</f>
        <v>4</v>
      </c>
      <c r="AA52" s="250"/>
      <c r="AB52" s="250">
        <f>SUM(AB46:AB51)</f>
        <v>0</v>
      </c>
      <c r="AC52" s="251"/>
      <c r="AD52" s="273">
        <f>SUM(AD46:AD51)</f>
        <v>4</v>
      </c>
      <c r="AE52" s="250"/>
      <c r="AF52" s="250">
        <f>SUM(AF46:AF51)</f>
        <v>0</v>
      </c>
      <c r="AG52" s="251"/>
      <c r="AH52" s="273">
        <f>SUM(AH46:AH51)</f>
        <v>0</v>
      </c>
      <c r="AI52" s="250"/>
      <c r="AJ52" s="250">
        <f>SUM(AJ46:AJ51)</f>
        <v>0</v>
      </c>
      <c r="AK52" s="251"/>
      <c r="AL52" s="273">
        <f>SUM(AL46:AL51)</f>
        <v>0</v>
      </c>
      <c r="AM52" s="250"/>
      <c r="AN52" s="250">
        <f>SUM(AN46:AN51)</f>
        <v>0</v>
      </c>
      <c r="AO52" s="251"/>
      <c r="AP52" s="93"/>
      <c r="AQ52" s="93"/>
      <c r="AR52" s="69"/>
      <c r="AS52" s="69"/>
      <c r="AT52" s="43"/>
      <c r="AU52" s="39">
        <f>IF(AND(X12&lt;=10,X12+X43&lt;=10,Y11&gt;0,X42+X43&gt;10),10,IF(AND(X12&lt;=10,X12+X43&lt;=10,Y11=0,SUM(X11,X12,X42,X43,-Y9)&lt;=0),0,IF(AND(X12&lt;=10,X12+X43&lt;=10,Y11=0,SUM(X11,X12,X42,X43,-Y9)&gt;0,SUM(X11,X12,X42,X43,-Y9)&lt;=10),SUM(X11,X12,X42,X43,-Y9),IF(AND(X12&lt;=10,X12+X43&lt;=10,Y11=0,SUM(X11,X12,X42,X43,-Y9)&gt;10),10,IF(AND(X12&lt;=10,X43&lt;=10,X12+X43&gt;=10,Y11&gt;0,X42&gt;=10),10,IF(AND(X12&lt;=10,X43&lt;=10,X12+X43&gt;=10,Y11&gt;0,X42&lt;10,X42+10-X12&gt;10),10,   AU51))))))</f>
        <v>0</v>
      </c>
      <c r="AV52" s="39">
        <f>IF(AND(AF31&lt;=10,AF31+AF52&lt;=10,AD32&gt;0,AD52+AF52&gt;10),10,IF(AND(AF31&lt;=10,AF31+AF52&lt;=10,AD32=0,SUM(AD31,AF31,AD52,AF52,-Y9)&lt;=0),0,IF(AND(AF31&lt;=10,AF31+AF52&lt;=10,AD32=0,SUM(AD31,AF31,AD52,AF52,-Y9)&gt;0,SUM(AD31,AF31,AD52,AF52,-Y9)&lt;=10),SUM(AD31,AF31,AD52,AF52,-Y9),IF(AND(AF31&lt;=10,AF31+AF52&lt;=10,AD32=0,SUM(AD31,AF31,AD52,AF52,-Y9)&gt;10),10,IF(AND(AF31&lt;=10,AF52&lt;=10,AF31+AF52&gt;=10,AD32&gt;0,AD52&gt;=10),10,IF(AND(AF31&lt;=10,AF52&lt;=10,AF31+AF52&gt;=10,AD32&gt;0,AD52&lt;10,AD52+10-AF31&gt;10),10,   AV51))))))</f>
        <v>0</v>
      </c>
      <c r="AW52" s="32"/>
    </row>
    <row r="53" spans="1:49" ht="13.5" thickBot="1" x14ac:dyDescent="0.25">
      <c r="A53" s="222"/>
      <c r="B53" s="223"/>
      <c r="C53" s="223"/>
      <c r="D53" s="225"/>
      <c r="E53" s="219" t="s">
        <v>69</v>
      </c>
      <c r="F53" s="220"/>
      <c r="G53" s="220"/>
      <c r="H53" s="220"/>
      <c r="I53" s="220"/>
      <c r="J53" s="220"/>
      <c r="K53" s="220"/>
      <c r="L53" s="220"/>
      <c r="M53" s="220"/>
      <c r="N53" s="220"/>
      <c r="O53" s="220"/>
      <c r="P53" s="220"/>
      <c r="Q53" s="221"/>
      <c r="R53" s="353"/>
      <c r="S53" s="353"/>
      <c r="T53" s="353"/>
      <c r="U53" s="354"/>
      <c r="V53" s="345">
        <f>IF(AND(X31&gt;=10,V32&gt;0,V52&gt;=10),10,IF(AND(X31&gt;=10,V32&gt;0,V52&lt;10),V52,IF(AND(X31&gt;=10,V32=0,(V31+10+V52-I9)&gt;0,(V31+10+V52-I9)&lt;10),(V31+10+V52-I9),IF(AND(X31&gt;=10,V32=0,(V31+10+V52-I9)&gt;10),10,IF(AND(X31&gt;=10,V32=0,X31+10+V52-I9&lt;0),0,IF(AND(X31&lt;=10,X31+X52&lt;10,V32&gt;0,V52+X52&lt;=10),V52+X52,AV42))))))</f>
        <v>4</v>
      </c>
      <c r="W53" s="346"/>
      <c r="X53" s="346"/>
      <c r="Y53" s="347"/>
      <c r="Z53" s="345">
        <f>IF(AND(AB31&gt;=10,Z32&gt;0,Z52&gt;=10),10,IF(AND(AB31&gt;=10,Z32&gt;0,Z52&lt;10),Z52,IF(AND(AB31&gt;=10,Z32=0,(Z31+10+Z52-Q9)&gt;0,(Z31+10+Z52-Q9)&lt;10),(Z31+10+Z52-Q9),IF(AND(AB31&gt;=10,Z32=0,(Z31+10+Z52-Q9)&gt;10),10,IF(AND(AB31&gt;=10,Z32=0,AB31+10+Z52-Q9&lt;0),0,IF(AND(AB31&lt;=10,AB31+AB52&lt;10,Z32&gt;0,Z52+AB52&lt;=10),Z52+AB52,AV47))))))</f>
        <v>4</v>
      </c>
      <c r="AA53" s="346"/>
      <c r="AB53" s="346"/>
      <c r="AC53" s="347"/>
      <c r="AD53" s="345">
        <f>IF(AND(AF31&gt;=10,AD32&gt;0,AD52&gt;=10),10,IF(AND(AF31&gt;=10,AD32&gt;0,AD52&lt;10),AD52,IF(AND(AF31&gt;=10,AD32=0,(AD31+10+AD52-Y9)&gt;0,(AD31+10+AD52-Y9)&lt;10),(AD31+10+AD52-Y9),IF(AND(AF31&gt;=10,AD32=0,(AD31+10+AD52-Y9)&gt;10),10,IF(AND(AF31&gt;=10,AD32=0,AF31+10+AD52-Y9&lt;0),0,IF(AND(AF31&lt;=10,AF31+AF52&lt;10,AD32&gt;0,AD52+AF52&lt;=10),AD52+AF52,AV52))))))</f>
        <v>4</v>
      </c>
      <c r="AE53" s="346"/>
      <c r="AF53" s="346"/>
      <c r="AG53" s="347"/>
      <c r="AH53" s="345">
        <f>IF(AND(AJ31&gt;=10,AH32&gt;0,AH52&gt;=10),10,IF(AND(AJ31&gt;=10,AH32&gt;0,AH52&lt;10),AH52,IF(AND(AJ31&gt;=10,AH32=0,(AH31+10+AH52-AG9)&gt;0,(AH31+10+AH52-AG9)&lt;10),(AH31+10+AH52-AG9),IF(AND(AJ31&gt;=10,AH32=0,(AH31+10+AH52-AG9)&gt;10),10,IF(AND(AJ31&gt;=10,AH32=0,AJ31+10+AH52-AG9&lt;0),0,IF(AND(AJ31&lt;=10,AJ31+AJ52&lt;10,AH32&gt;0,AH52+AJ52&lt;=10),AH52+AJ52,AV57))))))</f>
        <v>0</v>
      </c>
      <c r="AI53" s="346"/>
      <c r="AJ53" s="346"/>
      <c r="AK53" s="347"/>
      <c r="AL53" s="345">
        <f>IF(AND(AN31&gt;=10,AL32&gt;0,AL52&gt;=10),10,IF(AND(AN31&gt;=10,AL32&gt;0,AL52&lt;10),AL52,IF(AND(AN31&gt;=10,AL32=0,(AL31+10+AL52-AO9)&gt;0,(AL31+10+AL52-AO9)&lt;10),(AL31+10+AL52-AO9),IF(AND(AN31&gt;=10,AL32=0,(AL31+10+AL52-AO9)&gt;10),10,IF(AND(AN31&gt;=10,AL32=0,AN31+10+AL52-AO9&lt;0),0,IF(AND(AN31&lt;=10,AN31+AN52&lt;10,AL32&gt;0,AL52+AN52&lt;=10),AL52+AN52,AV62))))))</f>
        <v>0</v>
      </c>
      <c r="AM53" s="346"/>
      <c r="AN53" s="346"/>
      <c r="AO53" s="347"/>
      <c r="AP53" s="350">
        <f>SUM(V53:AL53)</f>
        <v>12</v>
      </c>
      <c r="AQ53" s="351"/>
      <c r="AR53" s="69"/>
      <c r="AS53" s="69"/>
      <c r="AT53" s="43"/>
      <c r="AU53" s="32"/>
      <c r="AV53" s="32"/>
      <c r="AW53" s="32"/>
    </row>
    <row r="54" spans="1:49" ht="13.5" thickBot="1" x14ac:dyDescent="0.25">
      <c r="A54" s="226" t="s">
        <v>32</v>
      </c>
      <c r="B54" s="227"/>
      <c r="C54" s="228"/>
      <c r="D54" s="110">
        <v>1</v>
      </c>
      <c r="E54" s="237" t="s">
        <v>59</v>
      </c>
      <c r="F54" s="238"/>
      <c r="G54" s="238"/>
      <c r="H54" s="238"/>
      <c r="I54" s="238"/>
      <c r="J54" s="238"/>
      <c r="K54" s="238"/>
      <c r="L54" s="238"/>
      <c r="M54" s="238"/>
      <c r="N54" s="238"/>
      <c r="O54" s="238"/>
      <c r="P54" s="238"/>
      <c r="Q54" s="239"/>
      <c r="R54" s="352"/>
      <c r="S54" s="352"/>
      <c r="T54" s="352"/>
      <c r="U54" s="352"/>
      <c r="V54" s="265">
        <f>IF(X31&gt;=10,MIN(SUMIF($O$46:$O$51,"=1",V46:V51),VALUE(V53)),IF(AND(X31&lt;=10,X52&lt;=10,X31+X52&gt;=10),MIN(SUMIF($O$46:$O$51,"=1",V46:V51)+SUMIF($O$46:$O$51,"=1",X46:X51),SUMIF($O$46:$O$51,"=1",V46:V51)+(10-X31),VALUE(V53)),IF(AND(X31&lt;10,X52&gt;=10),MIN(SUMIF($O$46:$O$51,"=1",V46:V51)+SUMIF($O$46:$O$51,"=1",X46:X51),SUMIF($O$46:$O$51,"=1",V46:V51)+(10-X31),VALUE(V53)),IF(AND(X31&lt;=10,X52&lt;=10,X31+X52&lt;10),MIN(SUMIF($O$46:$O$51,"=1",V46:V51)+SUMIF($O$46:$O$51,"=1",X46:X51),VALUE(V53))))))</f>
        <v>4</v>
      </c>
      <c r="W54" s="266"/>
      <c r="X54" s="266"/>
      <c r="Y54" s="267"/>
      <c r="Z54" s="265">
        <f>IF(AB31&gt;=10,MIN(SUMIF($O$46:$O$51,"=1",Z46:Z51),VALUE(Z53)),IF(AND(AB31&lt;=10,AB52&lt;=10,AB31+AB52&gt;=10),MIN(SUMIF($O$46:$O$51,"=1",Z46:Z51)+SUMIF($O$46:$O$51,"=1",AB46:AB51),SUMIF($O$46:$O$51,"=1",Z46:Z51)+(10-AB31),VALUE(Z53)),IF(AND(AB31&lt;10,AB52&gt;=10),MIN(SUMIF($O$46:$O$51,"=1",Z46:Z51)+SUMIF($O$46:$O$51,"=1",AB46:AB51),SUMIF($O$46:$O$51,"=1",Z46:Z51)+(10-AB31),VALUE(Z53)),IF(AND(AB31&lt;=10,AB52&lt;=10,AB31+AB52&lt;10),MIN(SUMIF($O$46:$O$51,"=1",Z46:Z51)+SUMIF($O$46:$O$51,"=1",AB46:AB51),VALUE(Z53))))))</f>
        <v>4</v>
      </c>
      <c r="AA54" s="266"/>
      <c r="AB54" s="266"/>
      <c r="AC54" s="267"/>
      <c r="AD54" s="265">
        <f>IF(AF31&gt;=10,MIN(SUMIF($O$46:$O$51,"=1",AD46:AD51),VALUE(AD53)),IF(AND(AF31&lt;=10,AF52&lt;=10,AF31+AF52&gt;=10),MIN(SUMIF($O$46:$O$51,"=1",AD46:AD51)+SUMIF($O$46:$O$51,"=1",AF46:AF51),SUMIF($O$46:$O$51,"=1",AD46:AD51)+(10-AF31),VALUE(AD53)),IF(AND(AF31&lt;10,AF52&gt;=10),MIN(SUMIF($O$46:$O$51,"=1",AD46:AD51)+SUMIF($O$46:$O$51,"=1",AF46:AF51),SUMIF($O$46:$O$51,"=1",AD46:AD51)+(10-AF31),VALUE(AD53)),IF(AND(AF31&lt;=10,AF52&lt;=10,AF31+AF52&lt;10),MIN(SUMIF($O$46:$O$51,"=1",AD46:AD51)+SUMIF($O$46:$O$51,"=1",AF46:AF51),VALUE(AD53))))))</f>
        <v>4</v>
      </c>
      <c r="AE54" s="266"/>
      <c r="AF54" s="266"/>
      <c r="AG54" s="267"/>
      <c r="AH54" s="265">
        <f>IF(AJ31&gt;=10,MIN(SUMIF($O$46:$O$51,"=1",AH46:AH51),VALUE(AH53)),IF(AND(AJ31&lt;=10,AJ52&lt;=10,AJ31+AJ52&gt;=10),MIN(SUMIF($O$46:$O$51,"=1",AH46:AH51)+SUMIF($O$46:$O$51,"=1",AJ46:AJ51),SUMIF($O$46:$O$51,"=1",AH46:AH51)+(10-AJ31),VALUE(AH53)),IF(AND(AJ31&lt;10,AJ52&gt;=10),MIN(SUMIF($O$46:$O$51,"=1",AH46:AH51)+SUMIF($O$46:$O$51,"=1",AJ46:AJ51),SUMIF($O$46:$O$51,"=1",AH46:AH51)+(10-AJ31),VALUE(AH53)),IF(AND(AJ31&lt;=10,AJ52&lt;=10,AJ31+AJ52&lt;10),MIN(SUMIF($O$46:$O$51,"=1",AH46:AH51)+SUMIF($O$46:$O$51,"=1",AJ46:AJ51),VALUE(AH53))))))</f>
        <v>0</v>
      </c>
      <c r="AI54" s="266"/>
      <c r="AJ54" s="266"/>
      <c r="AK54" s="267"/>
      <c r="AL54" s="265">
        <f>IF(AN31&gt;=10,MIN(SUMIF($O$46:$O$51,"=1",AL46:AL51),VALUE(AL53)),IF(AND(AN31&lt;=10,AN52&lt;=10,AN31+AN52&gt;=10),MIN(SUMIF($O$46:$O$51,"=1",AL46:AL51)+SUMIF($O$46:$O$51,"=1",AN46:AN51),SUMIF($O$46:$O$51,"=1",AL46:AL51)+(10-AN31),VALUE(AL53)),IF(AND(AN31&lt;10,AN52&gt;=10),MIN(SUMIF($O$46:$O$51,"=1",AL46:AL51)+SUMIF($O$46:$O$51,"=1",AN46:AN51),SUMIF($O$46:$O$51,"=1",AL46:AL51)+(10-AN31),VALUE(AL53)),IF(AND(AN31&lt;=10,AN52&lt;=10,AN31+AN52&lt;10),MIN(SUMIF($O$46:$O$51,"=1",AL46:AL51)+SUMIF($O$46:$O$51,"=1",AN46:AN51),VALUE(AL53))))))</f>
        <v>0</v>
      </c>
      <c r="AM54" s="266"/>
      <c r="AN54" s="266"/>
      <c r="AO54" s="267"/>
      <c r="AP54" s="348">
        <f>SUM(V54:AL54)</f>
        <v>12</v>
      </c>
      <c r="AQ54" s="349"/>
      <c r="AR54" s="69"/>
      <c r="AS54" s="69"/>
      <c r="AT54" s="43"/>
      <c r="AU54" s="39">
        <f>IF(AND(AF12&lt;=10,AF43&gt;10,AG11&gt;0,AF42&gt;=10),10,IF(AND(AF12&lt;=10,AF43&gt;10,AG11&gt;0,AF42&lt;10,AF42+10-AF12&gt;10),10,))</f>
        <v>0</v>
      </c>
      <c r="AV54" s="39">
        <f>IF(AND(AJ31&lt;=10,AJ52&gt;10,AH32&gt;0,AH52&gt;=10),10,IF(AND(AJ31&lt;=10,AJ52&gt;10,AH32&gt;0,AH52&lt;10,AH52+10-AJ31&gt;10),10,))</f>
        <v>0</v>
      </c>
      <c r="AW54" s="32"/>
    </row>
    <row r="55" spans="1:49" ht="13.5" thickBot="1" x14ac:dyDescent="0.25">
      <c r="A55" s="229"/>
      <c r="B55" s="230"/>
      <c r="C55" s="231"/>
      <c r="D55" s="111">
        <v>2</v>
      </c>
      <c r="E55" s="216"/>
      <c r="F55" s="217"/>
      <c r="G55" s="217"/>
      <c r="H55" s="217"/>
      <c r="I55" s="217"/>
      <c r="J55" s="217"/>
      <c r="K55" s="217"/>
      <c r="L55" s="217"/>
      <c r="M55" s="217"/>
      <c r="N55" s="217"/>
      <c r="O55" s="217"/>
      <c r="P55" s="217"/>
      <c r="Q55" s="218"/>
      <c r="R55" s="322"/>
      <c r="S55" s="322"/>
      <c r="T55" s="322"/>
      <c r="U55" s="322"/>
      <c r="V55" s="268">
        <f>IF(SUMIF($O$46:$O$51,"=2",V46:V51)+SUMIF($O$46:$O$51,"=2",X46:X51)&lt;=VALUE(V53-V54),SUMIF($O$46:$O$51,"=2",V46:V51)+SUMIF($O$46:$O$51,"=2",X46:X51),VALUE(V53-V54))</f>
        <v>0</v>
      </c>
      <c r="W55" s="269"/>
      <c r="X55" s="269"/>
      <c r="Y55" s="270"/>
      <c r="Z55" s="268">
        <f>IF(SUMIF($O$46:$O$51,"=2",Z46:Z51)+SUMIF($O$46:$O$51,"=2",AB46:AB51)&lt;=VALUE(Z53-Z54),SUMIF($O$46:$O$51,"=2",Z46:Z51)+SUMIF($O$46:$O$51,"=2",AB46:AB51),VALUE(Z53-Z54))</f>
        <v>0</v>
      </c>
      <c r="AA55" s="269"/>
      <c r="AB55" s="269"/>
      <c r="AC55" s="270"/>
      <c r="AD55" s="268">
        <f>IF(SUMIF($O$46:$O$51,"=2",AD46:AD51)+SUMIF($O$46:$O$51,"=2",AF46:AF51)&lt;=VALUE(AD53-AD54),SUMIF($O$46:$O$51,"=2",AD46:AD51)+SUMIF($O$46:$O$51,"=2",AF46:AF51),VALUE(AD53-AD54))</f>
        <v>0</v>
      </c>
      <c r="AE55" s="269"/>
      <c r="AF55" s="269"/>
      <c r="AG55" s="270"/>
      <c r="AH55" s="268">
        <f>IF(SUMIF($O$46:$O$51,"=2",AH46:AH51)+SUMIF($O$46:$O$51,"=2",AJ46:AJ51)&lt;=VALUE(AH53-AH54),SUMIF($O$46:$O$51,"=2",AH46:AH51)+SUMIF($O$46:$O$51,"=2",AJ46:AJ51),VALUE(AH53-AH54))</f>
        <v>0</v>
      </c>
      <c r="AI55" s="269"/>
      <c r="AJ55" s="269"/>
      <c r="AK55" s="270"/>
      <c r="AL55" s="268">
        <f>IF(SUMIF($O$46:$O$51,"=2",AL46:AL51)+SUMIF($O$46:$O$51,"=2",AN46:AN51)&lt;=VALUE(AL53-AL54),SUMIF($O$46:$O$51,"=2",AL46:AL51)+SUMIF($O$46:$O$51,"=2",AN46:AN51),VALUE(AL53-AL54))</f>
        <v>0</v>
      </c>
      <c r="AM55" s="269"/>
      <c r="AN55" s="269"/>
      <c r="AO55" s="270"/>
      <c r="AP55" s="348">
        <f>SUM(V55:AL55)</f>
        <v>0</v>
      </c>
      <c r="AQ55" s="349"/>
      <c r="AR55" s="69"/>
      <c r="AS55" s="69"/>
      <c r="AT55" s="43"/>
      <c r="AU55" s="39">
        <f>IF(AND(AF12&lt;=10,AF43&gt;10,AG11&gt;0,AF42&lt;10,AF42+10-AF12&lt;=10),AF42+10-AF12,IF(AND(AF12&lt;=10,AF43&gt;10,AG11=0,AF11+AF12+AF42+10-AF12-AG9&gt;10),10,IF(AND(AF12&lt;=10,AF43&gt;10,AG11=0,AF11+AF12+AF42+10-AF12-AG9&lt;0),0,IF(AND(AF12&lt;=10,AF43&gt;10,AG11=0,AF11+AF12+AF42+10-AF12-AG9&gt;0,AF11+AF12+AF42+10-AF12-AG9&lt;=10),AF11+AF12+AF42+10-AF12-AG9,AU54))))</f>
        <v>0</v>
      </c>
      <c r="AV55" s="39">
        <f>IF(AND(AJ31&lt;=10,AJ52&gt;10,AH32&gt;0,AH52&lt;10,AH52+10-AJ31&lt;=10),AH52+10-AJ31,IF(AND(AJ31&lt;=10,AJ52&gt;10,AH32=0,AH31+AJ31+AH52+10-AJ31-AG9&gt;10),10,IF(AND(AJ31&lt;=10,AJ52&gt;10,AH32=0,AH31+AJ31+AH52+10-AJ31-AG9&lt;0),0,IF(AND(AJ31&lt;=10,AJ52&gt;10,AH32=0,AH31+AJ31+AH52+10-AJ31-AG9&gt;0,AH31+AJ31+AH52+10-AJ31-AG9&lt;=10),AH31+AJ31+AH52+10-AJ31-AG9,AV54))))</f>
        <v>0</v>
      </c>
      <c r="AW55" s="32"/>
    </row>
    <row r="56" spans="1:49" ht="13.5" thickBot="1" x14ac:dyDescent="0.25">
      <c r="A56" s="229"/>
      <c r="B56" s="230"/>
      <c r="C56" s="231"/>
      <c r="D56" s="111">
        <v>3</v>
      </c>
      <c r="E56" s="216"/>
      <c r="F56" s="217"/>
      <c r="G56" s="217"/>
      <c r="H56" s="217"/>
      <c r="I56" s="217"/>
      <c r="J56" s="217"/>
      <c r="K56" s="217"/>
      <c r="L56" s="217"/>
      <c r="M56" s="217"/>
      <c r="N56" s="217"/>
      <c r="O56" s="217"/>
      <c r="P56" s="217"/>
      <c r="Q56" s="218"/>
      <c r="R56" s="322"/>
      <c r="S56" s="322"/>
      <c r="T56" s="322"/>
      <c r="U56" s="322"/>
      <c r="V56" s="268">
        <f>IF(SUMIF($O$46:$O$51,"=3",V46:V51)+SUMIF($O$46:$O$51,"=3",X46:X51)&lt;=VALUE(V53-(V54+V55)),SUMIF($O$46:$O$51,"=3",V46:V51)+SUMIF($O$46:$O$51,"=3",X46:X51),VALUE(V53-(V54+V55)))</f>
        <v>0</v>
      </c>
      <c r="W56" s="269"/>
      <c r="X56" s="269"/>
      <c r="Y56" s="270"/>
      <c r="Z56" s="268">
        <f>IF(SUMIF($O$46:$O$51,"=3",Z46:Z51)+SUMIF($O$46:$O$51,"=3",AB46:AB51)&lt;=VALUE(Z53-(Z54+Z55)),SUMIF($O$46:$O$51,"=3",Z46:Z51)+SUMIF($O$46:$O$51,"=3",AB46:AB51),VALUE(Z53-(Z54+Z55)))</f>
        <v>0</v>
      </c>
      <c r="AA56" s="269"/>
      <c r="AB56" s="269"/>
      <c r="AC56" s="270"/>
      <c r="AD56" s="268">
        <f>IF(SUMIF($O$46:$O$51,"=3",AD46:AD51)+SUMIF($O$46:$O$51,"=3",AF46:AF51)&lt;=VALUE(AD53-(AD54+AD55)),SUMIF($O$46:$O$51,"=3",AD46:AD51)+SUMIF($O$46:$O$51,"=3",AF46:AF51),VALUE(AD53-(AD54+AD55)))</f>
        <v>0</v>
      </c>
      <c r="AE56" s="269"/>
      <c r="AF56" s="269"/>
      <c r="AG56" s="270"/>
      <c r="AH56" s="268">
        <f>IF(SUMIF($O$46:$O$51,"=3",AH46:AH51)+SUMIF($O$46:$O$51,"=3",AJ46:AJ51)&lt;=VALUE(AH53-(AH54+AH55)),SUMIF($O$46:$O$51,"=3",AH46:AH51)+SUMIF($O$46:$O$51,"=3",AJ46:AJ51),VALUE(AH53-(AH54+AH55)))</f>
        <v>0</v>
      </c>
      <c r="AI56" s="269"/>
      <c r="AJ56" s="269"/>
      <c r="AK56" s="270"/>
      <c r="AL56" s="268">
        <f>IF(SUMIF($O$46:$O$51,"=3",AL46:AL51)+SUMIF($O$46:$O$51,"=3",AN46:AN51)&lt;=VALUE(AL53-(AL54+AL55)),SUMIF($O$46:$O$51,"=3",AL46:AL51)+SUMIF($O$46:$O$51,"=3",AN46:AN51),VALUE(AL53-(AL54+AL55)))</f>
        <v>0</v>
      </c>
      <c r="AM56" s="269"/>
      <c r="AN56" s="269"/>
      <c r="AO56" s="270"/>
      <c r="AP56" s="348">
        <f>SUM(V56:AL56)</f>
        <v>0</v>
      </c>
      <c r="AQ56" s="349"/>
      <c r="AR56" s="69"/>
      <c r="AS56" s="69"/>
      <c r="AT56" s="43"/>
      <c r="AU56" s="39">
        <f>IF(AND(AF12&lt;=10,AF43&lt;=10,AF12+AF43&gt;=10,AG11&gt;0,AF42&lt;10,AF42+10-AF12&lt;=10),AF42+10-AF12,IF(AND(AF12&lt;=10,AF43&lt;=10,AF12+AF43&gt;=10,AG11=0,AF11+AF12+AF42+10-AF12-AG9&gt;10),10,IF(AND(AF12&lt;=10,AF43&lt;=10,AF12+AF43&gt;=10,AG11=0,AF11+AF12+AF42+10-AF12-AG9&lt;0),0,IF(AND(AF12&lt;=10,AF43&lt;=10,AF12+AF43&gt;=10,AG11=0,AF11+AF12+AF42+10-AF12-AG9&gt;0,AF11+AF12+AF42+10-AF12-AG9&lt;=10),AF11+AF12+AF42+10-AF12-AG9,AU55))))</f>
        <v>0</v>
      </c>
      <c r="AV56" s="39">
        <f>IF(AND(AJ31&lt;=10,AJ52&lt;=10,AJ31+AJ52&gt;=10,AH32&gt;0,AH52&lt;10,AH52+10-AJ31&lt;=10),AH52+10-AJ31,IF(AND(AJ31&lt;=10,AJ52&lt;=10,AJ31+AJ52&gt;=10,AH32=0,AH31+AJ31+AH52+10-AJ31-AG9&gt;10),10,IF(AND(AJ31&lt;=10,AJ52&lt;=10,AJ31+AJ52&gt;=10,AH32=0,AH31+AJ31+AH52+10-AJ31-AG9&lt;0),0,IF(AND(AJ31&lt;=10,AJ52&lt;=10,AJ31+AJ52&gt;=10,AH32=0,AH31+AJ31+AH52+10-AJ31-AG9&gt;0,AH31+AJ31+AH52+10-AJ31-AG9&lt;=10),AH31+AJ31+AH52+10-AJ31-AG9,AV55))))</f>
        <v>0</v>
      </c>
      <c r="AW56" s="32"/>
    </row>
    <row r="57" spans="1:49" ht="13.5" thickBot="1" x14ac:dyDescent="0.25">
      <c r="A57" s="232"/>
      <c r="B57" s="233"/>
      <c r="C57" s="234"/>
      <c r="D57" s="111">
        <v>4</v>
      </c>
      <c r="E57" s="216"/>
      <c r="F57" s="217"/>
      <c r="G57" s="217"/>
      <c r="H57" s="217"/>
      <c r="I57" s="217"/>
      <c r="J57" s="217"/>
      <c r="K57" s="217"/>
      <c r="L57" s="217"/>
      <c r="M57" s="217"/>
      <c r="N57" s="217"/>
      <c r="O57" s="217"/>
      <c r="P57" s="217"/>
      <c r="Q57" s="218"/>
      <c r="R57" s="318"/>
      <c r="S57" s="318"/>
      <c r="T57" s="318"/>
      <c r="U57" s="318"/>
      <c r="V57" s="268">
        <f>IF(SUMIF($O$46:$O$51,"=4",V46:V51)+SUMIF($O$46:$O$51,"=4",X46:X51)&lt;=VALUE(V53-(V54+V55+V56)),SUMIF($O$46:$O$51,"=4",V46:V51)+SUMIF($O$46:$O$51,"=4",X46:X51),VALUE(V53-(V54+V55+V56)))</f>
        <v>0</v>
      </c>
      <c r="W57" s="269"/>
      <c r="X57" s="269"/>
      <c r="Y57" s="270"/>
      <c r="Z57" s="268">
        <f>IF(SUMIF($O$46:$O$51,"=4",Z46:Z51)+SUMIF($O$46:$O$51,"=4",AB46:AB51)&lt;=VALUE(Z53-(Z54+Z55+Z56)),SUMIF($O$46:$O$51,"=4",Z46:Z51)+SUMIF($O$46:$O$51,"=4",AB46:AB51),VALUE(Z53-(Z54+Z55+Z56)))</f>
        <v>0</v>
      </c>
      <c r="AA57" s="269"/>
      <c r="AB57" s="269"/>
      <c r="AC57" s="270"/>
      <c r="AD57" s="268">
        <f>IF(SUMIF($O$46:$O$51,"=4",AD46:AD51)+SUMIF($O$46:$O$51,"=4",AF46:AF51)&lt;=VALUE(AD53-(AD54+AD55+AD56)),SUMIF($O$46:$O$51,"=4",AD46:AD51)+SUMIF($O$46:$O$51,"=4",AF46:AF51),VALUE(AD53-(AD54+AD55+AD56)))</f>
        <v>0</v>
      </c>
      <c r="AE57" s="269"/>
      <c r="AF57" s="269"/>
      <c r="AG57" s="270"/>
      <c r="AH57" s="268">
        <f>IF(SUMIF($O$46:$O$51,"=4",AH46:AH51)+SUMIF($O$46:$O$51,"=4",AJ46:AJ51)&lt;=VALUE(AH53-(AH54+AH55+AH56)),SUMIF($O$46:$O$51,"=4",AH46:AH51)+SUMIF($O$46:$O$51,"=4",AJ46:AJ51),VALUE(AH53-(AH54+AH55+AH56)))</f>
        <v>0</v>
      </c>
      <c r="AI57" s="269"/>
      <c r="AJ57" s="269"/>
      <c r="AK57" s="270"/>
      <c r="AL57" s="268">
        <f>IF(SUMIF($O$46:$O$51,"=4",AL46:AL51)+SUMIF($O$46:$O$51,"=4",AN46:AN51)&lt;=VALUE(AL53-(AL54+AL55+AL56)),SUMIF($O$46:$O$51,"=4",AL46:AL51)+SUMIF($O$46:$O$51,"=4",AN46:AN51),VALUE(AL53-(AL54+AL55+AL56)))</f>
        <v>0</v>
      </c>
      <c r="AM57" s="269"/>
      <c r="AN57" s="269"/>
      <c r="AO57" s="270"/>
      <c r="AP57" s="348">
        <f>SUM(V57:AL57)</f>
        <v>0</v>
      </c>
      <c r="AQ57" s="349"/>
      <c r="AR57" s="69"/>
      <c r="AS57" s="69"/>
      <c r="AT57" s="43"/>
      <c r="AU57" s="39">
        <f>IF(AND(AF12&lt;=10,AF12+AF43&lt;=10,AG11&gt;0,AF42+AF43&gt;10),10,IF(AND(AF12&lt;=10,AF12+AF43&lt;=10,AG11=0,SUM(AF11,AF12,AF42,AF43,-AG9)&lt;=0),0,IF(AND(AF12&lt;=10,AF12+AF43&lt;=10,AG11=0,SUM(AF11,AF12,AF42,AF43,-AG9)&gt;0,SUM(AF11,AF12,AF42,AF43,-AG9)&lt;=10),SUM(AF11,AF12,AF42,AF43,-AG9),IF(AND(AF12&lt;=10,AF12+AF43&lt;=10,AG11=0,SUM(AF11,AF12,AF42,AF43,-AG9)&gt;10),10,IF(AND(AF12&lt;=10,AF43&lt;=10,AF12+AF43&gt;=10,AG11&gt;0,AF42&gt;=10),10,IF(AND(AF12&lt;=10,AF43&lt;=10,AF12+AF43&gt;=10,AG11&gt;0,AF42&lt;10,AF42+10-AF12&gt;10),10,   AU56))))))</f>
        <v>0</v>
      </c>
      <c r="AV57" s="39">
        <f>IF(AND(AJ31&lt;=10,AJ31+AJ52&lt;=10,AH32&gt;0,AH52+AJ52&gt;10),10,IF(AND(AJ31&lt;=10,AJ31+AJ52&lt;=10,AH32=0,SUM(AH31,AJ31,AH52,AJ52,-AG9)&lt;=0),0,IF(AND(AJ31&lt;=10,AJ31+AJ52&lt;=10,AH32=0,SUM(AH31,AJ31,AH52,AJ52,-AG9)&gt;0,SUM(AH31,AJ31,AH52,AJ52,-AG9)&lt;=10),SUM(AH31,AJ31,AH52,AJ52,-AG9),IF(AND(AJ31&lt;=10,AJ31+AJ52&lt;=10,AH32=0,SUM(AH31,AJ31,AH52,AJ52,-AG9)&gt;10),10,IF(AND(AJ31&lt;=10,AJ52&lt;=10,AJ31+AJ52&gt;=10,AH32&gt;0,AH52&gt;=10),10,IF(AND(AJ31&lt;=10,AJ52&lt;=10,AJ31+AJ52&gt;=10,AH32&gt;0,AH52&lt;10,AH52+10-AJ31&gt;10),10,   AV56))))))</f>
        <v>0</v>
      </c>
      <c r="AW57" s="32"/>
    </row>
    <row r="58" spans="1:49" ht="6" customHeight="1" x14ac:dyDescent="0.2">
      <c r="AE58" s="21"/>
      <c r="AU58" s="32"/>
      <c r="AV58" s="32"/>
      <c r="AW58" s="32"/>
    </row>
    <row r="59" spans="1:49" ht="12.75" customHeight="1" x14ac:dyDescent="0.2">
      <c r="A59" s="538" t="str">
        <f>AI4</f>
        <v>26.09.2006/31.10.2006</v>
      </c>
      <c r="B59" s="538"/>
      <c r="C59" s="538"/>
      <c r="D59" s="538"/>
      <c r="E59" s="538"/>
      <c r="F59" s="538"/>
      <c r="G59" s="538"/>
      <c r="H59" s="538"/>
      <c r="I59" s="261" t="s">
        <v>38</v>
      </c>
      <c r="J59" s="261"/>
      <c r="K59" s="261"/>
      <c r="L59" s="261"/>
      <c r="M59" s="261"/>
      <c r="N59" s="261"/>
      <c r="O59" s="261"/>
      <c r="P59" s="261"/>
      <c r="Q59" s="261"/>
      <c r="R59" s="261"/>
      <c r="S59" s="261"/>
      <c r="T59" s="261"/>
      <c r="U59" s="261"/>
      <c r="V59" s="261"/>
      <c r="W59" s="484">
        <f>AP11</f>
        <v>52</v>
      </c>
      <c r="X59" s="484"/>
      <c r="Y59" s="261" t="s">
        <v>36</v>
      </c>
      <c r="Z59" s="261"/>
      <c r="AA59" s="484">
        <f>AP42</f>
        <v>12</v>
      </c>
      <c r="AB59" s="484"/>
      <c r="AC59" s="261" t="s">
        <v>39</v>
      </c>
      <c r="AD59" s="261"/>
      <c r="AE59" s="261"/>
      <c r="AF59" s="261"/>
      <c r="AG59" s="261"/>
      <c r="AH59" s="261"/>
      <c r="AI59" s="97" t="str">
        <f>IF(COUNTIF($R$46:$R$51,1)+COUNTIF($R$16:$R$30,1)&gt;0,"1.,"," ")</f>
        <v xml:space="preserve"> </v>
      </c>
      <c r="AJ59" s="97" t="str">
        <f>IF(COUNTIF($R$46:$R$51,2)+COUNTIF($R$16:$R$30,2)&gt;0,"2.,"," ")</f>
        <v xml:space="preserve"> </v>
      </c>
      <c r="AK59" s="97" t="str">
        <f>IF(COUNTIF($R$46:$R$51,3)+COUNTIF($R$16:$R$30,3)&gt;0,"3.,"," ")</f>
        <v xml:space="preserve"> </v>
      </c>
      <c r="AL59" s="97" t="str">
        <f>IF(COUNTIF($R$46:$R$51,4)+COUNTIF($R$16:$R$30,4)&gt;0,"4.,"," ")</f>
        <v xml:space="preserve"> </v>
      </c>
      <c r="AM59" s="98" t="str">
        <f>IF(COUNTIF($R$46:$R$51,5)+COUNTIF($R$16:$R$30,5)&gt;0,"5."," ")</f>
        <v xml:space="preserve"> </v>
      </c>
      <c r="AN59" s="261" t="s">
        <v>62</v>
      </c>
      <c r="AO59" s="261"/>
      <c r="AP59" s="261"/>
      <c r="AQ59" s="261"/>
      <c r="AR59" s="28"/>
      <c r="AS59" s="28"/>
      <c r="AU59" s="39">
        <f>IF(AND(AN12&lt;=10,AN43&gt;10,AO11&gt;0,AN42&gt;=10),10,IF(AND(AN12&lt;=10,AN43&gt;10,AO11&gt;0,AN42&lt;10,AN42+10-AN12&gt;10),10,))</f>
        <v>0</v>
      </c>
      <c r="AV59" s="39">
        <f>IF(AND(AN31&lt;=10,AN52&gt;10,AL32&gt;0,AL52&gt;=10),10,IF(AND(AN31&lt;=10,AN52&gt;10,AL32&gt;0,AL52&lt;10,AL52+10-AN31&gt;10),10,))</f>
        <v>0</v>
      </c>
      <c r="AW59" s="32"/>
    </row>
    <row r="60" spans="1:49" ht="12.75" customHeight="1" x14ac:dyDescent="0.2">
      <c r="A60" s="484">
        <f>R31+R52</f>
        <v>0</v>
      </c>
      <c r="B60" s="484"/>
      <c r="C60" s="261" t="s">
        <v>40</v>
      </c>
      <c r="D60" s="261"/>
      <c r="E60" s="261"/>
      <c r="F60" s="261"/>
      <c r="G60" s="261"/>
      <c r="H60" s="261"/>
      <c r="I60" s="261"/>
      <c r="J60" s="261"/>
      <c r="K60" s="261"/>
      <c r="L60" s="492" t="s">
        <v>41</v>
      </c>
      <c r="M60" s="492"/>
      <c r="N60" s="492"/>
      <c r="O60" s="492"/>
      <c r="P60" s="492"/>
      <c r="Q60" s="492"/>
      <c r="R60" s="492"/>
      <c r="S60" s="492"/>
      <c r="T60" s="492"/>
      <c r="U60" s="492"/>
      <c r="V60" s="451">
        <f>IF(Q1=E33,AP33,IF(Q1=E34,AP34,IF(Q1=E35,AP35,IF(Q1=E36,AP36,))))</f>
        <v>12</v>
      </c>
      <c r="W60" s="451"/>
      <c r="X60" s="451"/>
      <c r="Y60" s="492" t="s">
        <v>36</v>
      </c>
      <c r="Z60" s="492"/>
      <c r="AA60" s="492"/>
      <c r="AB60" s="451">
        <f>IF(Q1=E54,AP54,IF(Q1=E55,AP55,IF(Q1=E56,AP56,IF(Q1=E57,AP57,))))</f>
        <v>12</v>
      </c>
      <c r="AC60" s="451"/>
      <c r="AD60" s="451"/>
      <c r="AE60" s="99"/>
      <c r="AF60" s="541" t="s">
        <v>37</v>
      </c>
      <c r="AG60" s="542"/>
      <c r="AH60" s="542"/>
      <c r="AI60" s="542"/>
      <c r="AJ60" s="542"/>
      <c r="AK60" s="542"/>
      <c r="AL60" s="542"/>
      <c r="AM60" s="542"/>
      <c r="AN60" s="542"/>
      <c r="AO60" s="542"/>
      <c r="AP60" s="542"/>
      <c r="AQ60" s="542"/>
      <c r="AR60" s="2"/>
      <c r="AU60" s="39">
        <f>IF(AND(AN12&lt;=10,AN43&gt;10,AO11&gt;0,AN42&lt;10,AN42+10-AN12&lt;=10),AN42+10-AN12,IF(AND(AN12&lt;=10,AN43&gt;10,AO11=0,AN11+AN12+AN42+10-AN12-AO9&gt;10),10,IF(AND(AN12&lt;=10,AN43&gt;10,AO11=0,AN11+AN12+AN42+10-AN12-AO9&lt;0),0,IF(AND(AN12&lt;=10,AN43&gt;10,AO11=0,AN11+AN12+AN42+10-AN12-AO9&gt;0,AN11+AN12+AN42+10-AN12-AO9&lt;=10),AN11+AN12+AN42+10-AN12-AO9,AU59))))</f>
        <v>0</v>
      </c>
      <c r="AV60" s="39">
        <f>IF(AND(AN31&lt;=10,AN52&gt;10,AL32&gt;0,AL52&lt;10,AL52+10-AN31&lt;=10),AL52+10-AN31,IF(AND(AN31&lt;=10,AN52&gt;10,AL32=0,AL31+AN31+AL52+10-AN31-AO9&gt;10),10,IF(AND(AN31&lt;=10,AN52&gt;10,AL32=0,AL31+AN31+AL52+10-AN31-AO9&lt;0),0,IF(AND(AN31&lt;=10,AN52&gt;10,AL32=0,AL31+AN31+AL52+10-AN31-AO9&gt;0,AL31+AN31+AL52+10-AN31-AO9&lt;=10),AL31+AN31+AL52+10-AN31-AO9,AV59))))</f>
        <v>0</v>
      </c>
      <c r="AW60" s="32"/>
    </row>
    <row r="61" spans="1:49" ht="7.5" customHeight="1" x14ac:dyDescent="0.2">
      <c r="A61" s="26"/>
      <c r="B61" s="26"/>
      <c r="C61" s="25"/>
      <c r="D61" s="25"/>
      <c r="E61" s="25"/>
      <c r="F61" s="25"/>
      <c r="G61" s="25"/>
      <c r="H61" s="25"/>
      <c r="I61" s="25"/>
      <c r="J61" s="25"/>
      <c r="K61" s="25"/>
      <c r="L61" s="25"/>
      <c r="M61" s="27"/>
      <c r="N61" s="27"/>
      <c r="O61" s="14"/>
      <c r="P61" s="14"/>
      <c r="Q61" s="14"/>
      <c r="R61" s="14"/>
      <c r="S61" s="14"/>
      <c r="T61" s="14"/>
      <c r="U61" s="14"/>
      <c r="V61" s="14"/>
      <c r="W61" s="14"/>
      <c r="X61" s="14"/>
      <c r="Y61" s="14"/>
      <c r="Z61" s="14"/>
      <c r="AC61" s="13"/>
      <c r="AD61" s="29"/>
      <c r="AE61" s="29"/>
      <c r="AF61" s="29"/>
      <c r="AG61" s="29"/>
      <c r="AH61" s="29"/>
      <c r="AI61" s="29"/>
      <c r="AJ61" s="29"/>
      <c r="AK61" s="29"/>
      <c r="AL61" s="29"/>
      <c r="AM61" s="29"/>
      <c r="AN61" s="29"/>
      <c r="AO61" s="29"/>
      <c r="AP61" s="29"/>
      <c r="AQ61" s="30"/>
      <c r="AR61" s="2"/>
      <c r="AU61" s="39">
        <f>IF(AND(AN12&lt;=10,AN43&lt;=10,AN12+AN43&gt;=10,AO11&gt;0,AN42&lt;10,AN42+10-AN12&lt;=10),AN42+10-AN12,IF(AND(AN12&lt;=10,AN43&lt;=10,AN12+AN43&gt;=10,AO11=0,AN11+AN12+AN42+10-AN12-AO9&gt;10),10,IF(AND(AN12&lt;=10,AN43&lt;=10,AN12+AN43&gt;=10,AO11=0,AN11+AN12+AN42+10-AN12-AO9&lt;0),0,IF(AND(AN12&lt;=10,AN43&lt;=10,AN12+AN43&gt;=10,AO11=0,AN11+AN12+AN42+10-AN12-AO9&gt;0,AN11+AN12+AN42+10-AN12-AO9&lt;=10),AN11+AN12+AN42+10-AN12-AO9,AU60))))</f>
        <v>0</v>
      </c>
      <c r="AV61" s="39">
        <f>IF(AND(AN31&lt;=10,AN52&lt;=10,AN31+AN52&gt;=10,AL32&gt;0,AL52&lt;10,AL52+10-AN31&lt;=10),AL52+10-AN31,IF(AND(AN31&lt;=10,AN52&lt;=10,AN31+AN52&gt;=10,AL32=0,AL31+AN31+AL52+10-AN31-AO9&gt;10),10,IF(AND(AN31&lt;=10,AN52&lt;=10,AN31+AN52&gt;=10,AL32=0,AL31+AN31+AL52+10-AN31-AO9&lt;0),0,IF(AND(AN31&lt;=10,AN52&lt;=10,AN31+AN52&gt;=10,AL32=0,AL31+AN31+AL52+10-AN31-AO9&gt;0,AL31+AN31+AL52+10-AN31-AO9&lt;=10),AL31+AN31+AL52+10-AN31-AO9,AV60))))</f>
        <v>0</v>
      </c>
      <c r="AW61" s="32"/>
    </row>
    <row r="62" spans="1:49" ht="13.5" thickBot="1" x14ac:dyDescent="0.25">
      <c r="B62" s="7"/>
      <c r="C62" s="7"/>
      <c r="D62" s="7"/>
      <c r="E62" s="7"/>
      <c r="F62" s="7"/>
      <c r="G62" s="7"/>
      <c r="H62" s="7"/>
      <c r="I62" s="7"/>
      <c r="J62" s="7"/>
      <c r="K62" s="7"/>
      <c r="Q62" s="7"/>
      <c r="R62" s="7"/>
      <c r="S62" s="7"/>
      <c r="T62" s="7"/>
      <c r="U62" s="7"/>
      <c r="V62" s="7"/>
      <c r="W62" s="7"/>
      <c r="X62" s="7"/>
      <c r="Y62" s="7"/>
      <c r="Z62" s="7"/>
      <c r="AA62" s="2"/>
      <c r="AB62" s="539" t="s">
        <v>44</v>
      </c>
      <c r="AC62" s="540"/>
      <c r="AD62" s="540"/>
      <c r="AE62" s="540"/>
      <c r="AF62" s="540"/>
      <c r="AG62" s="540"/>
      <c r="AH62" s="475" t="str">
        <f>Q1</f>
        <v>BAYBURT EĞİTİM FAKÜLTESİ</v>
      </c>
      <c r="AI62" s="476"/>
      <c r="AJ62" s="476"/>
      <c r="AK62" s="476"/>
      <c r="AL62" s="476"/>
      <c r="AM62" s="476"/>
      <c r="AN62" s="476"/>
      <c r="AO62" s="476"/>
      <c r="AP62" s="476"/>
      <c r="AQ62" s="477"/>
      <c r="AR62" s="2"/>
      <c r="AU62" s="39">
        <f>IF(AND(AN12&lt;=10,AN12+AN43&lt;=10,AO11&gt;0,AN42+AN43&gt;10),10,IF(AND(AN12&lt;=10,AN12+AN43&lt;=10,AO11=0,SUM(AN11,AN12,AN42,AN43,-AO9)&lt;=0),0,IF(AND(AN12&lt;=10,AN12+AN43&lt;=10,AO11=0,SUM(AN11,AN12,AN42,AN43,-AO9)&gt;0,SUM(AN11,AN12,AN42,AN43,-AO9)&lt;=10),SUM(AN11,AN12,AN42,AN43,-AO9),IF(AND(AN12&lt;=10,AN12+AN43&lt;=10,AO11=0,SUM(AN11,AN12,AN42,AN43,-AO9)&gt;10),10,IF(AND(AN12&lt;=10,AN43&lt;=10,AN12+AN43&gt;=10,AO11&gt;0,AN42&gt;=10),10,IF(AND(AN12&lt;=10,AN43&lt;=10,AN12+AN43&gt;=10,AO11&gt;0,AN42&lt;10,AN42+10-AN12&gt;10),10,   AU61))))))</f>
        <v>0</v>
      </c>
      <c r="AV62" s="39">
        <f>IF(AND(AN31&lt;=10,AN31+AN52&lt;=10,AL32&gt;0,AL52+AN52&gt;10),10,IF(AND(AN31&lt;=10,AN31+AN52&lt;=10,AL32=0,SUM(AL31,AN31,AL52,AN52,-AO9)&lt;=0),0,IF(AND(AN31&lt;=10,AN31+AN52&lt;=10,AL32=0,SUM(AL31,AN31,AL52,AN52,-AO9)&gt;0,SUM(AL31,AN31,AL52,AN52,-AO9)&lt;=10),SUM(AL31,AN31,AL52,AN52,-AO9),IF(AND(AN31&lt;=10,AN31+AN52&lt;=10,AL32=0,SUM(AL31,AN31,AL52,AN52,-AO9)&gt;10),10,IF(AND(AN31&lt;=10,AN52&lt;=10,AN31+AN52&gt;=10,AL32&gt;0,AL52&gt;=10),10,IF(AND(AN31&lt;=10,AN52&lt;=10,AN31+AN52&gt;=10,AL32&gt;0,AL52&lt;10,AL52+10-AN31&gt;10),10,   AV61))))))</f>
        <v>0</v>
      </c>
      <c r="AW62" s="32"/>
    </row>
    <row r="63" spans="1:49" ht="12.75" customHeight="1" x14ac:dyDescent="0.2">
      <c r="A63" s="489" t="s">
        <v>23</v>
      </c>
      <c r="B63" s="499" t="s">
        <v>24</v>
      </c>
      <c r="C63" s="499"/>
      <c r="D63" s="499"/>
      <c r="E63" s="499"/>
      <c r="F63" s="507"/>
      <c r="G63" s="508"/>
      <c r="H63" s="508"/>
      <c r="I63" s="508"/>
      <c r="J63" s="508"/>
      <c r="K63" s="508"/>
      <c r="L63" s="508"/>
      <c r="M63" s="508"/>
      <c r="N63" s="509"/>
      <c r="O63" s="503" t="s">
        <v>33</v>
      </c>
      <c r="P63" s="252" t="s">
        <v>24</v>
      </c>
      <c r="Q63" s="252"/>
      <c r="R63" s="253"/>
      <c r="S63" s="287"/>
      <c r="T63" s="400"/>
      <c r="U63" s="400"/>
      <c r="V63" s="400"/>
      <c r="W63" s="400"/>
      <c r="X63" s="400"/>
      <c r="Y63" s="400"/>
      <c r="Z63" s="400"/>
      <c r="AA63" s="418"/>
      <c r="AB63" s="469" t="s">
        <v>43</v>
      </c>
      <c r="AC63" s="470"/>
      <c r="AD63" s="474" t="s">
        <v>24</v>
      </c>
      <c r="AE63" s="474"/>
      <c r="AF63" s="474"/>
      <c r="AG63" s="474"/>
      <c r="AH63" s="444"/>
      <c r="AI63" s="445"/>
      <c r="AJ63" s="445"/>
      <c r="AK63" s="445"/>
      <c r="AL63" s="445"/>
      <c r="AM63" s="445"/>
      <c r="AN63" s="445"/>
      <c r="AO63" s="445"/>
      <c r="AP63" s="445"/>
      <c r="AQ63" s="446"/>
      <c r="AR63" s="2"/>
      <c r="AU63" s="32"/>
      <c r="AV63" s="32"/>
      <c r="AW63" s="32"/>
    </row>
    <row r="64" spans="1:49" ht="13.5" customHeight="1" x14ac:dyDescent="0.2">
      <c r="A64" s="490"/>
      <c r="B64" s="499"/>
      <c r="C64" s="499"/>
      <c r="D64" s="499"/>
      <c r="E64" s="499"/>
      <c r="F64" s="510"/>
      <c r="G64" s="511"/>
      <c r="H64" s="511"/>
      <c r="I64" s="511"/>
      <c r="J64" s="511"/>
      <c r="K64" s="511"/>
      <c r="L64" s="511"/>
      <c r="M64" s="511"/>
      <c r="N64" s="512"/>
      <c r="O64" s="504"/>
      <c r="P64" s="254"/>
      <c r="Q64" s="254"/>
      <c r="R64" s="255"/>
      <c r="S64" s="478"/>
      <c r="T64" s="479"/>
      <c r="U64" s="479"/>
      <c r="V64" s="479"/>
      <c r="W64" s="479"/>
      <c r="X64" s="479"/>
      <c r="Y64" s="479"/>
      <c r="Z64" s="479"/>
      <c r="AA64" s="480"/>
      <c r="AB64" s="471"/>
      <c r="AC64" s="472"/>
      <c r="AD64" s="474"/>
      <c r="AE64" s="474"/>
      <c r="AF64" s="474"/>
      <c r="AG64" s="474"/>
      <c r="AH64" s="447"/>
      <c r="AI64" s="448"/>
      <c r="AJ64" s="448"/>
      <c r="AK64" s="448"/>
      <c r="AL64" s="448"/>
      <c r="AM64" s="448"/>
      <c r="AN64" s="448"/>
      <c r="AO64" s="448"/>
      <c r="AP64" s="448"/>
      <c r="AQ64" s="449"/>
      <c r="AU64" s="38"/>
      <c r="AV64" s="38"/>
      <c r="AW64" s="3"/>
    </row>
    <row r="65" spans="1:48" x14ac:dyDescent="0.2">
      <c r="A65" s="490"/>
      <c r="B65" s="499"/>
      <c r="C65" s="499"/>
      <c r="D65" s="499"/>
      <c r="E65" s="499"/>
      <c r="F65" s="513"/>
      <c r="G65" s="514"/>
      <c r="H65" s="514"/>
      <c r="I65" s="514"/>
      <c r="J65" s="514"/>
      <c r="K65" s="514"/>
      <c r="L65" s="514"/>
      <c r="M65" s="514"/>
      <c r="N65" s="515"/>
      <c r="O65" s="504"/>
      <c r="P65" s="256"/>
      <c r="Q65" s="256"/>
      <c r="R65" s="257"/>
      <c r="S65" s="442"/>
      <c r="T65" s="481"/>
      <c r="U65" s="481"/>
      <c r="V65" s="481"/>
      <c r="W65" s="481"/>
      <c r="X65" s="481"/>
      <c r="Y65" s="481"/>
      <c r="Z65" s="481"/>
      <c r="AA65" s="482"/>
      <c r="AB65" s="471"/>
      <c r="AC65" s="472"/>
      <c r="AD65" s="474"/>
      <c r="AE65" s="474"/>
      <c r="AF65" s="474"/>
      <c r="AG65" s="474"/>
      <c r="AH65" s="338"/>
      <c r="AI65" s="339"/>
      <c r="AJ65" s="339"/>
      <c r="AK65" s="339"/>
      <c r="AL65" s="339"/>
      <c r="AM65" s="339"/>
      <c r="AN65" s="339"/>
      <c r="AO65" s="339"/>
      <c r="AP65" s="339"/>
      <c r="AQ65" s="340"/>
      <c r="AU65" s="38"/>
      <c r="AV65" s="38"/>
    </row>
    <row r="66" spans="1:48" ht="12.75" customHeight="1" x14ac:dyDescent="0.2">
      <c r="A66" s="490"/>
      <c r="B66" s="493" t="s">
        <v>25</v>
      </c>
      <c r="C66" s="494"/>
      <c r="D66" s="494"/>
      <c r="E66" s="495"/>
      <c r="F66" s="258" t="str">
        <f>L4</f>
        <v>Okt. Yurdal KOÇAK</v>
      </c>
      <c r="G66" s="259"/>
      <c r="H66" s="259"/>
      <c r="I66" s="259"/>
      <c r="J66" s="259"/>
      <c r="K66" s="259"/>
      <c r="L66" s="259"/>
      <c r="M66" s="259"/>
      <c r="N66" s="260"/>
      <c r="O66" s="505"/>
      <c r="P66" s="530" t="s">
        <v>25</v>
      </c>
      <c r="Q66" s="324"/>
      <c r="R66" s="325"/>
      <c r="S66" s="459" t="s">
        <v>73</v>
      </c>
      <c r="T66" s="460"/>
      <c r="U66" s="460"/>
      <c r="V66" s="460"/>
      <c r="W66" s="460"/>
      <c r="X66" s="460"/>
      <c r="Y66" s="460"/>
      <c r="Z66" s="460"/>
      <c r="AA66" s="461"/>
      <c r="AB66" s="471"/>
      <c r="AC66" s="472"/>
      <c r="AD66" s="323" t="s">
        <v>25</v>
      </c>
      <c r="AE66" s="324"/>
      <c r="AF66" s="324"/>
      <c r="AG66" s="325"/>
      <c r="AH66" s="465" t="str">
        <f>IF(Q1="FEN-EDEBİYAT FAKÜLTESİ","DOÇ.DR. EKREM KADIOĞLU",IF(Q1="FEN BİLİMLERİ ENSTİTÜSÜ","DOÇ.DR. HASAN ÖZDEMİR",IF(Q1="SOSYAL BİLİMLER ENSTİTÜSÜ","Y. DOÇ.DR. O. BERNA İPEKTEN",IF(Q1="KAZIM KARABEKİR EĞT. FAK.","PROF.DR. AHMET IŞIK",IF(Q1="ZİRAAT FAKÜLTESİ","PROF.DR. MÜKERREM KAYA",AH71)))))</f>
        <v>Yrd.Doç.Dr. F.Osman PEKEL</v>
      </c>
      <c r="AI66" s="466"/>
      <c r="AJ66" s="466"/>
      <c r="AK66" s="466"/>
      <c r="AL66" s="466"/>
      <c r="AM66" s="466"/>
      <c r="AN66" s="466"/>
      <c r="AO66" s="466"/>
      <c r="AP66" s="466"/>
      <c r="AQ66" s="467"/>
    </row>
    <row r="67" spans="1:48" x14ac:dyDescent="0.2">
      <c r="A67" s="490"/>
      <c r="B67" s="496"/>
      <c r="C67" s="497"/>
      <c r="D67" s="497"/>
      <c r="E67" s="498"/>
      <c r="F67" s="258"/>
      <c r="G67" s="259"/>
      <c r="H67" s="259"/>
      <c r="I67" s="259"/>
      <c r="J67" s="259"/>
      <c r="K67" s="259"/>
      <c r="L67" s="259"/>
      <c r="M67" s="259"/>
      <c r="N67" s="260"/>
      <c r="O67" s="505"/>
      <c r="P67" s="525"/>
      <c r="Q67" s="327"/>
      <c r="R67" s="328"/>
      <c r="S67" s="462"/>
      <c r="T67" s="463"/>
      <c r="U67" s="463"/>
      <c r="V67" s="463"/>
      <c r="W67" s="463"/>
      <c r="X67" s="463"/>
      <c r="Y67" s="463"/>
      <c r="Z67" s="463"/>
      <c r="AA67" s="464"/>
      <c r="AB67" s="471"/>
      <c r="AC67" s="472"/>
      <c r="AD67" s="326"/>
      <c r="AE67" s="327"/>
      <c r="AF67" s="327"/>
      <c r="AG67" s="328"/>
      <c r="AH67" s="258"/>
      <c r="AI67" s="259"/>
      <c r="AJ67" s="259"/>
      <c r="AK67" s="259"/>
      <c r="AL67" s="259"/>
      <c r="AM67" s="259"/>
      <c r="AN67" s="259"/>
      <c r="AO67" s="259"/>
      <c r="AP67" s="259"/>
      <c r="AQ67" s="468"/>
    </row>
    <row r="68" spans="1:48" x14ac:dyDescent="0.2">
      <c r="A68" s="490"/>
      <c r="B68" s="491"/>
      <c r="C68" s="491"/>
      <c r="D68" s="491"/>
      <c r="E68" s="491"/>
      <c r="F68" s="258"/>
      <c r="G68" s="259"/>
      <c r="H68" s="259"/>
      <c r="I68" s="259"/>
      <c r="J68" s="259"/>
      <c r="K68" s="259"/>
      <c r="L68" s="259"/>
      <c r="M68" s="259"/>
      <c r="N68" s="260"/>
      <c r="O68" s="506"/>
      <c r="P68" s="525"/>
      <c r="Q68" s="327"/>
      <c r="R68" s="328"/>
      <c r="S68" s="462"/>
      <c r="T68" s="463"/>
      <c r="U68" s="463"/>
      <c r="V68" s="463"/>
      <c r="W68" s="463"/>
      <c r="X68" s="463"/>
      <c r="Y68" s="463"/>
      <c r="Z68" s="463"/>
      <c r="AA68" s="464"/>
      <c r="AB68" s="471"/>
      <c r="AC68" s="472"/>
      <c r="AD68" s="473" t="s">
        <v>34</v>
      </c>
      <c r="AE68" s="473"/>
      <c r="AF68" s="473"/>
      <c r="AG68" s="473"/>
      <c r="AH68" s="455" t="str">
        <f>IF(Q1="FEN-EDEBİYAT FAKÜLTESİ","DEKAN YARD.",IF(Q1="FEN BİLİMLERİ ENSTİTÜSÜ","MÜDÜR YRD.",IF(Q1="SOSYAL BİLİMLER ENSTİTÜSÜ","MÜDÜR YRD.",IF(Q1="KAZIM KARABEKİR EĞT. FAK.","DEKAN YRD.",IF(Q1="ZİRAAT FAKÜLTESİ","DEKAN",AH73)))))</f>
        <v>Dekan Yrd.</v>
      </c>
      <c r="AI68" s="456"/>
      <c r="AJ68" s="457"/>
      <c r="AK68" s="457"/>
      <c r="AL68" s="457"/>
      <c r="AM68" s="457"/>
      <c r="AN68" s="457"/>
      <c r="AO68" s="457"/>
      <c r="AP68" s="457"/>
      <c r="AQ68" s="458"/>
    </row>
    <row r="69" spans="1:48" x14ac:dyDescent="0.2">
      <c r="A69" s="36" t="str">
        <f>IF(AP11=AP32,"D","Y")</f>
        <v>D</v>
      </c>
      <c r="B69" s="36" t="str">
        <f>IF(SUM(V33:V37)=VALUE(V32),"D","Y")</f>
        <v>D</v>
      </c>
      <c r="C69" s="36" t="str">
        <f>IF(SUM(Z33:Z37)=VALUE(Z32),"D","Y")</f>
        <v>D</v>
      </c>
      <c r="D69" s="36" t="str">
        <f>IF(SUM(AD33:AD37)=VALUE(AD32),"D","Y")</f>
        <v>D</v>
      </c>
      <c r="E69" s="36" t="str">
        <f>IF(SUM(AH33:AH37)=VALUE(AH32),"D","Y")</f>
        <v>D</v>
      </c>
      <c r="F69" s="36" t="str">
        <f>IF(SUM(AL33:AL37)=VALUE(AL32),"D","Y")</f>
        <v>D</v>
      </c>
      <c r="G69" s="36"/>
      <c r="H69" s="36" t="str">
        <f>IF(AP42=AP53,"D","Y")</f>
        <v>D</v>
      </c>
      <c r="I69" s="36" t="str">
        <f>IF(SUM(V54:V57)=VALUE(V53),"D","Y")</f>
        <v>D</v>
      </c>
      <c r="J69" s="36" t="str">
        <f>IF(SUM(Z54:Z57)=VALUE(Z53),"D","Y")</f>
        <v>D</v>
      </c>
      <c r="K69" s="36" t="str">
        <f>IF(SUM(AD54:AD57)=VALUE(AD53),"D","Y")</f>
        <v>D</v>
      </c>
      <c r="L69" s="36" t="str">
        <f>IF(SUM(AH54:AH57)=VALUE(AH53),"D","Y")</f>
        <v>D</v>
      </c>
      <c r="M69" s="36" t="str">
        <f>IF(SUM(AL54:AL57)=VALUE(AL53),"D","Y")</f>
        <v>D</v>
      </c>
      <c r="N69" s="36"/>
      <c r="O69" s="36" t="str">
        <f>IF(VALUE(I11)=VALUE(V32),"D","Y")</f>
        <v>D</v>
      </c>
      <c r="P69" s="36" t="str">
        <f>IF(VALUE(H12)=VALUE(X31),"D","Y")</f>
        <v>D</v>
      </c>
      <c r="Q69" s="36" t="str">
        <f>IF(VALUE(Q11)=VALUE(Z32),"D","Y")</f>
        <v>D</v>
      </c>
      <c r="R69" s="36" t="str">
        <f>IF(VALUE(P12)=VALUE(AB31),"D","Y")</f>
        <v>D</v>
      </c>
      <c r="S69" s="36" t="str">
        <f>IF(VALUE(Y11)=VALUE(AD32),"D","Y")</f>
        <v>D</v>
      </c>
      <c r="T69" s="36" t="str">
        <f>IF(VALUE(X12)=VALUE(AF31),"D","Y")</f>
        <v>D</v>
      </c>
      <c r="U69" s="36" t="str">
        <f>IF(VALUE(AG11)=VALUE(AH32),"D","Y")</f>
        <v>D</v>
      </c>
      <c r="V69" s="36" t="str">
        <f>IF(VALUE(AF12)=VALUE(AJ31),"D","Y")</f>
        <v>D</v>
      </c>
      <c r="W69" s="36" t="str">
        <f>IF(VALUE(AO11)=VALUE(AL32),"D","Y")</f>
        <v>D</v>
      </c>
      <c r="X69" s="36" t="str">
        <f>IF(VALUE(AN12)=VALUE(AN31),"D","Y")</f>
        <v>D</v>
      </c>
      <c r="Y69" s="36"/>
      <c r="Z69" s="36" t="str">
        <f>IF(I42=V53,"D","Y")</f>
        <v>D</v>
      </c>
      <c r="AA69" s="36" t="str">
        <f>IF(H43=X52,"D","Y")</f>
        <v>D</v>
      </c>
      <c r="AB69" s="36" t="str">
        <f>IF(Q42=Z53,"D","Y")</f>
        <v>D</v>
      </c>
      <c r="AC69" s="36" t="str">
        <f>IF(P43=AB52,"D","Y")</f>
        <v>D</v>
      </c>
      <c r="AD69" s="36" t="str">
        <f>IF(Y42=AD53,"D","Y")</f>
        <v>D</v>
      </c>
      <c r="AE69" s="36" t="str">
        <f>IF(X43=AF52,"D","Y")</f>
        <v>D</v>
      </c>
      <c r="AF69" s="36" t="str">
        <f>IF(AG42=AH53,"D","Y")</f>
        <v>D</v>
      </c>
      <c r="AG69" s="36" t="str">
        <f>IF(AF43=AJ52,"D","Y")</f>
        <v>D</v>
      </c>
      <c r="AH69" s="36" t="str">
        <f>IF(AO42=AL53,"D","Y")</f>
        <v>D</v>
      </c>
      <c r="AI69" s="36" t="str">
        <f>IF(AN43=AN52,"D","Y")</f>
        <v>D</v>
      </c>
    </row>
    <row r="71" spans="1:48" x14ac:dyDescent="0.2">
      <c r="AH71" s="249" t="s">
        <v>70</v>
      </c>
      <c r="AI71" s="249"/>
      <c r="AJ71" s="249"/>
      <c r="AK71" s="249"/>
      <c r="AL71" s="249"/>
      <c r="AM71" s="249"/>
      <c r="AN71" s="249"/>
      <c r="AO71" s="249"/>
      <c r="AP71" s="249"/>
      <c r="AQ71" s="249"/>
    </row>
    <row r="72" spans="1:48" ht="12.75" customHeight="1" x14ac:dyDescent="0.2">
      <c r="J72" s="2"/>
      <c r="K72" s="2"/>
      <c r="L72" s="18"/>
      <c r="M72" s="15"/>
      <c r="N72" s="15"/>
      <c r="O72" s="15"/>
      <c r="P72" s="15"/>
      <c r="Q72" s="8"/>
      <c r="R72" s="8"/>
      <c r="S72" s="8"/>
      <c r="T72" s="8"/>
      <c r="U72" s="8"/>
      <c r="V72" s="8"/>
      <c r="W72" s="8"/>
      <c r="X72" s="8"/>
      <c r="Y72" s="16"/>
      <c r="Z72" s="16"/>
      <c r="AA72" s="15"/>
      <c r="AB72" s="15"/>
      <c r="AC72" s="15"/>
      <c r="AD72" s="15"/>
      <c r="AE72" s="5"/>
      <c r="AF72" s="5"/>
      <c r="AG72" s="5"/>
      <c r="AH72" s="249"/>
      <c r="AI72" s="249"/>
      <c r="AJ72" s="249"/>
      <c r="AK72" s="249"/>
      <c r="AL72" s="249"/>
      <c r="AM72" s="249"/>
      <c r="AN72" s="249"/>
      <c r="AO72" s="249"/>
      <c r="AP72" s="249"/>
      <c r="AQ72" s="249"/>
    </row>
    <row r="73" spans="1:48" x14ac:dyDescent="0.2">
      <c r="J73" s="2"/>
      <c r="K73" s="2"/>
      <c r="L73" s="18"/>
      <c r="M73" s="15"/>
      <c r="N73" s="15"/>
      <c r="O73" s="15"/>
      <c r="P73" s="15"/>
      <c r="Q73" s="8"/>
      <c r="R73" s="8"/>
      <c r="S73" s="8"/>
      <c r="T73" s="8"/>
      <c r="U73" s="8"/>
      <c r="V73" s="8"/>
      <c r="W73" s="8"/>
      <c r="X73" s="8"/>
      <c r="Y73" s="16"/>
      <c r="Z73" s="16"/>
      <c r="AA73" s="15"/>
      <c r="AB73" s="15"/>
      <c r="AC73" s="15"/>
      <c r="AD73" s="15"/>
      <c r="AE73" s="5"/>
      <c r="AF73" s="5"/>
      <c r="AG73" s="5"/>
      <c r="AH73" s="262" t="s">
        <v>71</v>
      </c>
      <c r="AI73" s="262"/>
      <c r="AJ73" s="262"/>
      <c r="AK73" s="262"/>
      <c r="AL73" s="262"/>
      <c r="AM73" s="262"/>
      <c r="AN73" s="262"/>
      <c r="AO73" s="262"/>
      <c r="AP73" s="262"/>
      <c r="AQ73" s="262"/>
    </row>
    <row r="74" spans="1:48" x14ac:dyDescent="0.2">
      <c r="J74" s="2"/>
      <c r="K74" s="2"/>
      <c r="L74" s="18"/>
      <c r="M74" s="15"/>
      <c r="N74" s="15"/>
      <c r="O74" s="15"/>
      <c r="P74" s="15"/>
      <c r="Q74" s="8"/>
      <c r="R74" s="8"/>
      <c r="S74" s="8"/>
      <c r="T74" s="8"/>
      <c r="U74" s="8"/>
      <c r="V74" s="8"/>
      <c r="W74" s="8"/>
      <c r="X74" s="8"/>
      <c r="Y74" s="16"/>
      <c r="Z74" s="16"/>
      <c r="AA74" s="15"/>
      <c r="AB74" s="15"/>
      <c r="AC74" s="15"/>
      <c r="AD74" s="15"/>
      <c r="AE74" s="5"/>
      <c r="AF74" s="5"/>
      <c r="AG74" s="5"/>
      <c r="AH74" s="5"/>
      <c r="AI74" s="5"/>
      <c r="AJ74" s="5"/>
      <c r="AK74" s="5"/>
      <c r="AL74" s="5"/>
      <c r="AM74" s="5"/>
      <c r="AN74" s="5"/>
      <c r="AO74" s="2"/>
      <c r="AP74" s="2"/>
    </row>
    <row r="75" spans="1:48" x14ac:dyDescent="0.2">
      <c r="J75" s="2"/>
      <c r="K75" s="2"/>
      <c r="L75" s="18"/>
      <c r="M75" s="17"/>
      <c r="N75" s="17"/>
      <c r="O75" s="17"/>
      <c r="P75" s="17"/>
      <c r="Q75" s="5"/>
      <c r="R75" s="5"/>
      <c r="S75" s="5"/>
      <c r="T75" s="5"/>
      <c r="U75" s="5"/>
      <c r="V75" s="5"/>
      <c r="W75" s="5"/>
      <c r="X75" s="5"/>
      <c r="Y75" s="16"/>
      <c r="Z75" s="16"/>
      <c r="AA75" s="17"/>
      <c r="AB75" s="17"/>
      <c r="AC75" s="17"/>
      <c r="AD75" s="17"/>
      <c r="AE75" s="5"/>
      <c r="AF75" s="5"/>
      <c r="AG75" s="5"/>
      <c r="AH75" s="5"/>
      <c r="AI75" s="5"/>
      <c r="AJ75" s="5"/>
      <c r="AK75" s="5"/>
      <c r="AL75" s="5"/>
      <c r="AM75" s="5"/>
      <c r="AN75" s="5"/>
      <c r="AO75" s="2"/>
      <c r="AP75" s="2"/>
    </row>
    <row r="76" spans="1:48" x14ac:dyDescent="0.2">
      <c r="J76" s="2"/>
      <c r="K76" s="2"/>
      <c r="L76" s="18"/>
      <c r="M76" s="17"/>
      <c r="N76" s="17"/>
      <c r="O76" s="17"/>
      <c r="P76" s="17"/>
      <c r="Q76" s="5"/>
      <c r="R76" s="5"/>
      <c r="S76" s="5"/>
      <c r="T76" s="5"/>
      <c r="U76" s="5"/>
      <c r="V76" s="5"/>
      <c r="W76" s="5"/>
      <c r="X76" s="5"/>
      <c r="Y76" s="16"/>
      <c r="Z76" s="16"/>
      <c r="AA76" s="17"/>
      <c r="AB76" s="17"/>
      <c r="AC76" s="17"/>
      <c r="AD76" s="17"/>
      <c r="AE76" s="5"/>
      <c r="AF76" s="5"/>
      <c r="AG76" s="5"/>
      <c r="AH76" s="5"/>
      <c r="AI76" s="5"/>
      <c r="AJ76" s="5"/>
      <c r="AK76" s="5"/>
      <c r="AL76" s="5"/>
      <c r="AM76" s="5"/>
      <c r="AN76" s="5"/>
      <c r="AO76" s="2"/>
      <c r="AP76" s="2"/>
    </row>
    <row r="77" spans="1:48" x14ac:dyDescent="0.2">
      <c r="J77" s="2"/>
      <c r="K77" s="2"/>
      <c r="L77" s="18"/>
      <c r="M77" s="17"/>
      <c r="N77" s="17"/>
      <c r="O77" s="17"/>
      <c r="P77" s="17"/>
      <c r="Q77" s="277" t="s">
        <v>67</v>
      </c>
      <c r="R77" s="277"/>
      <c r="S77" s="277"/>
      <c r="T77" s="277"/>
      <c r="U77" s="277"/>
      <c r="V77" s="277"/>
      <c r="W77" s="277"/>
      <c r="X77" s="277"/>
      <c r="Y77" s="277"/>
      <c r="Z77" s="277"/>
      <c r="AA77" s="277"/>
      <c r="AB77" s="277"/>
      <c r="AC77" s="277"/>
      <c r="AD77" s="277"/>
      <c r="AE77" s="5"/>
      <c r="AF77" s="5"/>
      <c r="AG77" s="5"/>
      <c r="AH77" s="5"/>
      <c r="AI77" s="5"/>
      <c r="AJ77" s="5"/>
      <c r="AK77" s="5"/>
      <c r="AL77" s="5"/>
      <c r="AM77" s="5"/>
      <c r="AN77" s="5"/>
      <c r="AO77" s="2"/>
      <c r="AP77" s="2"/>
    </row>
    <row r="78" spans="1:48" x14ac:dyDescent="0.2">
      <c r="J78" s="2"/>
      <c r="K78" s="2"/>
      <c r="L78" s="2"/>
      <c r="M78" s="2"/>
      <c r="N78" s="2"/>
      <c r="O78" s="2"/>
      <c r="P78" s="2"/>
      <c r="Q78" s="278" t="s">
        <v>54</v>
      </c>
      <c r="R78" s="278"/>
      <c r="S78" s="278"/>
      <c r="T78" s="278"/>
      <c r="U78" s="278"/>
      <c r="V78" s="278"/>
      <c r="W78" s="278"/>
      <c r="X78" s="278"/>
      <c r="Y78" s="278"/>
      <c r="Z78" s="278"/>
      <c r="AA78" s="278"/>
      <c r="AB78" s="278"/>
      <c r="AC78" s="278"/>
      <c r="AD78" s="278"/>
      <c r="AE78" s="2"/>
      <c r="AF78" s="2"/>
      <c r="AG78" s="2"/>
      <c r="AH78" s="2"/>
      <c r="AI78" s="2"/>
      <c r="AJ78" s="2"/>
      <c r="AK78" s="2"/>
      <c r="AL78" s="2"/>
      <c r="AM78" s="2"/>
      <c r="AN78" s="2"/>
      <c r="AO78" s="2"/>
      <c r="AP78" s="2"/>
    </row>
    <row r="79" spans="1:48" x14ac:dyDescent="0.2">
      <c r="Q79" s="278" t="s">
        <v>49</v>
      </c>
      <c r="R79" s="278"/>
      <c r="S79" s="278"/>
      <c r="T79" s="278"/>
      <c r="U79" s="278"/>
      <c r="V79" s="278"/>
      <c r="W79" s="278"/>
      <c r="X79" s="278"/>
      <c r="Y79" s="278"/>
      <c r="Z79" s="278"/>
      <c r="AA79" s="278"/>
      <c r="AB79" s="278"/>
      <c r="AC79" s="278"/>
      <c r="AD79" s="278"/>
    </row>
    <row r="80" spans="1:48" x14ac:dyDescent="0.2">
      <c r="Q80" s="279" t="s">
        <v>53</v>
      </c>
      <c r="R80" s="279"/>
      <c r="S80" s="279"/>
      <c r="T80" s="279"/>
      <c r="U80" s="279"/>
      <c r="V80" s="279"/>
      <c r="W80" s="279"/>
      <c r="X80" s="279"/>
      <c r="Y80" s="279"/>
      <c r="Z80" s="279"/>
      <c r="AA80" s="279"/>
      <c r="AB80" s="279"/>
      <c r="AC80" s="279"/>
      <c r="AD80" s="279"/>
      <c r="AE80" s="11"/>
      <c r="AF80" s="11"/>
    </row>
    <row r="81" spans="17:30" x14ac:dyDescent="0.2">
      <c r="Q81" s="278"/>
      <c r="R81" s="278"/>
      <c r="S81" s="278"/>
      <c r="T81" s="278"/>
      <c r="U81" s="278"/>
      <c r="V81" s="278"/>
      <c r="W81" s="278"/>
      <c r="X81" s="278"/>
      <c r="Y81" s="278"/>
      <c r="Z81" s="278"/>
      <c r="AA81" s="278"/>
      <c r="AB81" s="278"/>
      <c r="AC81" s="278"/>
      <c r="AD81" s="278"/>
    </row>
    <row r="82" spans="17:30" x14ac:dyDescent="0.2">
      <c r="Q82" s="277" t="s">
        <v>50</v>
      </c>
      <c r="R82" s="277"/>
      <c r="S82" s="277"/>
      <c r="T82" s="277"/>
      <c r="U82" s="277"/>
      <c r="V82" s="277"/>
      <c r="W82" s="277"/>
      <c r="X82" s="277"/>
      <c r="Y82" s="277"/>
      <c r="Z82" s="277"/>
      <c r="AA82" s="277"/>
      <c r="AB82" s="277"/>
      <c r="AC82" s="277"/>
      <c r="AD82" s="277"/>
    </row>
    <row r="83" spans="17:30" x14ac:dyDescent="0.2">
      <c r="Q83" s="278" t="s">
        <v>58</v>
      </c>
      <c r="R83" s="278"/>
      <c r="S83" s="278"/>
      <c r="T83" s="278"/>
      <c r="U83" s="278"/>
      <c r="V83" s="278"/>
      <c r="W83" s="278"/>
      <c r="X83" s="278"/>
      <c r="Y83" s="278"/>
      <c r="Z83" s="278"/>
      <c r="AA83" s="278"/>
      <c r="AB83" s="278"/>
      <c r="AC83" s="278"/>
      <c r="AD83" s="278"/>
    </row>
    <row r="84" spans="17:30" x14ac:dyDescent="0.2">
      <c r="Q84" s="278" t="s">
        <v>57</v>
      </c>
      <c r="R84" s="278"/>
      <c r="S84" s="278"/>
      <c r="T84" s="278"/>
      <c r="U84" s="278"/>
      <c r="V84" s="278"/>
      <c r="W84" s="278"/>
      <c r="X84" s="278"/>
      <c r="Y84" s="278"/>
      <c r="Z84" s="278"/>
      <c r="AA84" s="278"/>
      <c r="AB84" s="278"/>
      <c r="AC84" s="278"/>
      <c r="AD84" s="278"/>
    </row>
    <row r="85" spans="17:30" x14ac:dyDescent="0.2">
      <c r="Q85" s="278" t="s">
        <v>56</v>
      </c>
      <c r="R85" s="278"/>
      <c r="S85" s="278"/>
      <c r="T85" s="278"/>
      <c r="U85" s="278"/>
      <c r="V85" s="278"/>
      <c r="W85" s="278"/>
      <c r="X85" s="278"/>
      <c r="Y85" s="278"/>
      <c r="Z85" s="278"/>
      <c r="AA85" s="278"/>
      <c r="AB85" s="278"/>
      <c r="AC85" s="278"/>
      <c r="AD85" s="278"/>
    </row>
    <row r="86" spans="17:30" x14ac:dyDescent="0.2">
      <c r="Q86" s="278" t="s">
        <v>59</v>
      </c>
      <c r="R86" s="278"/>
      <c r="S86" s="278"/>
      <c r="T86" s="278"/>
      <c r="U86" s="278"/>
      <c r="V86" s="278"/>
      <c r="W86" s="278"/>
      <c r="X86" s="278"/>
      <c r="Y86" s="278"/>
      <c r="Z86" s="278"/>
      <c r="AA86" s="278"/>
      <c r="AB86" s="278"/>
      <c r="AC86" s="278"/>
      <c r="AD86" s="278"/>
    </row>
    <row r="87" spans="17:30" x14ac:dyDescent="0.2">
      <c r="Q87" s="278" t="s">
        <v>68</v>
      </c>
      <c r="R87" s="278"/>
      <c r="S87" s="278"/>
      <c r="T87" s="278"/>
      <c r="U87" s="278"/>
      <c r="V87" s="278"/>
      <c r="W87" s="278"/>
      <c r="X87" s="278"/>
      <c r="Y87" s="278"/>
      <c r="Z87" s="278"/>
      <c r="AA87" s="278"/>
      <c r="AB87" s="278"/>
      <c r="AC87" s="278"/>
      <c r="AD87" s="278"/>
    </row>
    <row r="88" spans="17:30" x14ac:dyDescent="0.2">
      <c r="Q88" s="278" t="s">
        <v>60</v>
      </c>
      <c r="R88" s="278"/>
      <c r="S88" s="278"/>
      <c r="T88" s="278"/>
      <c r="U88" s="278"/>
      <c r="V88" s="278"/>
      <c r="W88" s="278"/>
      <c r="X88" s="278"/>
      <c r="Y88" s="278"/>
      <c r="Z88" s="278"/>
      <c r="AA88" s="278"/>
      <c r="AB88" s="278"/>
      <c r="AC88" s="278"/>
      <c r="AD88" s="278"/>
    </row>
    <row r="89" spans="17:30" x14ac:dyDescent="0.2">
      <c r="Q89" s="278" t="s">
        <v>66</v>
      </c>
      <c r="R89" s="278"/>
      <c r="S89" s="278"/>
      <c r="T89" s="278"/>
      <c r="U89" s="278"/>
      <c r="V89" s="278"/>
      <c r="W89" s="278"/>
      <c r="X89" s="278"/>
      <c r="Y89" s="278"/>
      <c r="Z89" s="278"/>
      <c r="AA89" s="278"/>
      <c r="AB89" s="278"/>
      <c r="AC89" s="278"/>
      <c r="AD89" s="278"/>
    </row>
    <row r="90" spans="17:30" x14ac:dyDescent="0.2">
      <c r="Q90" s="278" t="s">
        <v>61</v>
      </c>
      <c r="R90" s="278"/>
      <c r="S90" s="278"/>
      <c r="T90" s="278"/>
      <c r="U90" s="278"/>
      <c r="V90" s="278"/>
      <c r="W90" s="278"/>
      <c r="X90" s="278"/>
      <c r="Y90" s="278"/>
      <c r="Z90" s="278"/>
      <c r="AA90" s="278"/>
      <c r="AB90" s="278"/>
      <c r="AC90" s="278"/>
      <c r="AD90" s="278"/>
    </row>
    <row r="91" spans="17:30" x14ac:dyDescent="0.2">
      <c r="Q91" s="537"/>
      <c r="R91" s="537"/>
      <c r="S91" s="537"/>
      <c r="T91" s="537"/>
      <c r="U91" s="537"/>
      <c r="V91" s="537"/>
      <c r="W91" s="537"/>
      <c r="X91" s="537"/>
      <c r="Y91" s="537"/>
      <c r="Z91" s="537"/>
      <c r="AA91" s="537"/>
      <c r="AB91" s="537"/>
      <c r="AC91" s="537"/>
      <c r="AD91" s="537"/>
    </row>
    <row r="92" spans="17:30" x14ac:dyDescent="0.2">
      <c r="Q92" s="536" t="s">
        <v>79</v>
      </c>
      <c r="R92" s="536"/>
      <c r="S92" s="536"/>
      <c r="T92" s="536"/>
      <c r="U92" s="536"/>
      <c r="V92" s="536"/>
      <c r="W92" s="536"/>
      <c r="X92" s="536"/>
      <c r="Y92" s="536"/>
      <c r="Z92" s="536"/>
      <c r="AA92" s="536"/>
      <c r="AB92" s="536"/>
      <c r="AC92" s="536"/>
      <c r="AD92" s="536"/>
    </row>
    <row r="93" spans="17:30" x14ac:dyDescent="0.2">
      <c r="Q93" s="536" t="s">
        <v>78</v>
      </c>
      <c r="R93" s="536"/>
      <c r="S93" s="536"/>
      <c r="T93" s="536"/>
      <c r="U93" s="536"/>
      <c r="V93" s="536"/>
      <c r="W93" s="536"/>
      <c r="X93" s="536"/>
      <c r="Y93" s="536"/>
      <c r="Z93" s="536"/>
      <c r="AA93" s="536"/>
      <c r="AB93" s="536"/>
      <c r="AC93" s="536"/>
      <c r="AD93" s="536"/>
    </row>
  </sheetData>
  <sheetProtection password="FF40" sheet="1" objects="1" scenarios="1"/>
  <mergeCells count="575">
    <mergeCell ref="Q93:AD93"/>
    <mergeCell ref="Q87:AD87"/>
    <mergeCell ref="Q88:AD88"/>
    <mergeCell ref="Q89:AD89"/>
    <mergeCell ref="Q90:AD90"/>
    <mergeCell ref="Q91:AD91"/>
    <mergeCell ref="Q92:AD92"/>
    <mergeCell ref="B40:I40"/>
    <mergeCell ref="J40:Q40"/>
    <mergeCell ref="R40:Y40"/>
    <mergeCell ref="Y60:AA60"/>
    <mergeCell ref="A59:H59"/>
    <mergeCell ref="F66:N67"/>
    <mergeCell ref="R49:S49"/>
    <mergeCell ref="R50:S50"/>
    <mergeCell ref="T48:U48"/>
    <mergeCell ref="P45:Q45"/>
    <mergeCell ref="AB62:AG62"/>
    <mergeCell ref="AF60:AQ60"/>
    <mergeCell ref="AB60:AD60"/>
    <mergeCell ref="R48:S48"/>
    <mergeCell ref="R47:S47"/>
    <mergeCell ref="X45:Y45"/>
    <mergeCell ref="V46:W46"/>
    <mergeCell ref="AP9:AQ10"/>
    <mergeCell ref="AP40:AQ41"/>
    <mergeCell ref="K47:N47"/>
    <mergeCell ref="K48:N48"/>
    <mergeCell ref="R33:U33"/>
    <mergeCell ref="R34:U34"/>
    <mergeCell ref="P68:R68"/>
    <mergeCell ref="Z36:AC36"/>
    <mergeCell ref="A1:B1"/>
    <mergeCell ref="S8:W8"/>
    <mergeCell ref="AJ31:AK31"/>
    <mergeCell ref="Z9:AF9"/>
    <mergeCell ref="AH9:AN9"/>
    <mergeCell ref="AH30:AI30"/>
    <mergeCell ref="K16:N16"/>
    <mergeCell ref="P66:R67"/>
    <mergeCell ref="R16:S16"/>
    <mergeCell ref="R17:S17"/>
    <mergeCell ref="R18:S18"/>
    <mergeCell ref="T16:U16"/>
    <mergeCell ref="AF30:AG30"/>
    <mergeCell ref="R31:U31"/>
    <mergeCell ref="R23:S23"/>
    <mergeCell ref="T30:U30"/>
    <mergeCell ref="A63:A68"/>
    <mergeCell ref="B68:E68"/>
    <mergeCell ref="L60:U60"/>
    <mergeCell ref="B66:E67"/>
    <mergeCell ref="B63:E65"/>
    <mergeCell ref="A60:B60"/>
    <mergeCell ref="A3:A6"/>
    <mergeCell ref="T25:U25"/>
    <mergeCell ref="O63:O68"/>
    <mergeCell ref="F63:N65"/>
    <mergeCell ref="R32:U32"/>
    <mergeCell ref="R35:U35"/>
    <mergeCell ref="P39:AA39"/>
    <mergeCell ref="V33:Y33"/>
    <mergeCell ref="X46:Y46"/>
    <mergeCell ref="R24:S24"/>
    <mergeCell ref="R25:S25"/>
    <mergeCell ref="R26:S26"/>
    <mergeCell ref="T26:U26"/>
    <mergeCell ref="R29:S29"/>
    <mergeCell ref="T27:U27"/>
    <mergeCell ref="T28:U28"/>
    <mergeCell ref="T29:U29"/>
    <mergeCell ref="R30:S30"/>
    <mergeCell ref="AN29:AO29"/>
    <mergeCell ref="AH36:AK36"/>
    <mergeCell ref="W59:X59"/>
    <mergeCell ref="Y59:Z59"/>
    <mergeCell ref="V35:Y35"/>
    <mergeCell ref="AL30:AM30"/>
    <mergeCell ref="AJ29:AK29"/>
    <mergeCell ref="AL29:AM29"/>
    <mergeCell ref="AJ30:AK30"/>
    <mergeCell ref="V34:Y34"/>
    <mergeCell ref="AF31:AG31"/>
    <mergeCell ref="AD31:AE31"/>
    <mergeCell ref="AC59:AH59"/>
    <mergeCell ref="AH31:AI31"/>
    <mergeCell ref="AB30:AC30"/>
    <mergeCell ref="X31:Y31"/>
    <mergeCell ref="X29:Y29"/>
    <mergeCell ref="AF45:AG45"/>
    <mergeCell ref="AH45:AI45"/>
    <mergeCell ref="AJ45:AK45"/>
    <mergeCell ref="AL45:AM45"/>
    <mergeCell ref="AN45:AO45"/>
    <mergeCell ref="AD35:AG35"/>
    <mergeCell ref="AD37:AG37"/>
    <mergeCell ref="B3:K3"/>
    <mergeCell ref="B4:K4"/>
    <mergeCell ref="AA59:AB59"/>
    <mergeCell ref="B9:H9"/>
    <mergeCell ref="J9:P9"/>
    <mergeCell ref="R9:X9"/>
    <mergeCell ref="I11:I12"/>
    <mergeCell ref="Q11:Q12"/>
    <mergeCell ref="V17:W17"/>
    <mergeCell ref="B29:J29"/>
    <mergeCell ref="R19:S19"/>
    <mergeCell ref="R20:S20"/>
    <mergeCell ref="R21:S21"/>
    <mergeCell ref="R22:S22"/>
    <mergeCell ref="R37:U37"/>
    <mergeCell ref="T23:U23"/>
    <mergeCell ref="T24:U24"/>
    <mergeCell ref="T22:U22"/>
    <mergeCell ref="R27:S27"/>
    <mergeCell ref="V37:Y37"/>
    <mergeCell ref="Z31:AA31"/>
    <mergeCell ref="AB31:AC31"/>
    <mergeCell ref="V21:W21"/>
    <mergeCell ref="Z19:AA19"/>
    <mergeCell ref="AH68:AQ68"/>
    <mergeCell ref="AD66:AG67"/>
    <mergeCell ref="S66:AA67"/>
    <mergeCell ref="S68:AA68"/>
    <mergeCell ref="AH66:AQ67"/>
    <mergeCell ref="AB63:AC68"/>
    <mergeCell ref="AD68:AG68"/>
    <mergeCell ref="AD63:AG65"/>
    <mergeCell ref="AH62:AQ62"/>
    <mergeCell ref="S63:AA65"/>
    <mergeCell ref="AP31:AQ31"/>
    <mergeCell ref="AH63:AQ65"/>
    <mergeCell ref="AN30:AO30"/>
    <mergeCell ref="P23:Q23"/>
    <mergeCell ref="P25:Q25"/>
    <mergeCell ref="AN28:AO28"/>
    <mergeCell ref="AJ23:AK23"/>
    <mergeCell ref="AJ24:AK24"/>
    <mergeCell ref="AH24:AI24"/>
    <mergeCell ref="AL28:AM28"/>
    <mergeCell ref="AH29:AI29"/>
    <mergeCell ref="X28:Y28"/>
    <mergeCell ref="AD29:AE29"/>
    <mergeCell ref="Z30:AA30"/>
    <mergeCell ref="AB29:AC29"/>
    <mergeCell ref="AD30:AE30"/>
    <mergeCell ref="Z29:AA29"/>
    <mergeCell ref="AH28:AI28"/>
    <mergeCell ref="AF29:AG29"/>
    <mergeCell ref="AB28:AC28"/>
    <mergeCell ref="AL31:AM31"/>
    <mergeCell ref="AN31:AO31"/>
    <mergeCell ref="V60:X60"/>
    <mergeCell ref="R36:U36"/>
    <mergeCell ref="X20:Y20"/>
    <mergeCell ref="P16:Q16"/>
    <mergeCell ref="P17:Q17"/>
    <mergeCell ref="P22:Q22"/>
    <mergeCell ref="P18:Q18"/>
    <mergeCell ref="P19:Q19"/>
    <mergeCell ref="T17:U17"/>
    <mergeCell ref="T18:U18"/>
    <mergeCell ref="T19:U19"/>
    <mergeCell ref="T20:U20"/>
    <mergeCell ref="T21:U21"/>
    <mergeCell ref="X22:Y22"/>
    <mergeCell ref="B15:J15"/>
    <mergeCell ref="P15:Q15"/>
    <mergeCell ref="R14:U14"/>
    <mergeCell ref="V14:Y14"/>
    <mergeCell ref="O14:O15"/>
    <mergeCell ref="K15:N15"/>
    <mergeCell ref="R15:S15"/>
    <mergeCell ref="K14:N14"/>
    <mergeCell ref="T15:U15"/>
    <mergeCell ref="Y11:Y12"/>
    <mergeCell ref="V15:W15"/>
    <mergeCell ref="V18:W18"/>
    <mergeCell ref="V19:W19"/>
    <mergeCell ref="AD16:AE16"/>
    <mergeCell ref="Z18:AA18"/>
    <mergeCell ref="X15:Y15"/>
    <mergeCell ref="Z14:AC14"/>
    <mergeCell ref="AB15:AC15"/>
    <mergeCell ref="Z15:AA15"/>
    <mergeCell ref="X19:Y19"/>
    <mergeCell ref="AL15:AM15"/>
    <mergeCell ref="AG11:AG12"/>
    <mergeCell ref="AP11:AQ12"/>
    <mergeCell ref="AL14:AO14"/>
    <mergeCell ref="AH14:AK14"/>
    <mergeCell ref="AD14:AG14"/>
    <mergeCell ref="AO11:AO12"/>
    <mergeCell ref="AF16:AG16"/>
    <mergeCell ref="AL18:AM18"/>
    <mergeCell ref="AN18:AO18"/>
    <mergeCell ref="AN15:AO15"/>
    <mergeCell ref="AJ17:AK17"/>
    <mergeCell ref="AL16:AM16"/>
    <mergeCell ref="AH19:AI19"/>
    <mergeCell ref="AH18:AI18"/>
    <mergeCell ref="AJ18:AK18"/>
    <mergeCell ref="AN16:AO16"/>
    <mergeCell ref="AL17:AM17"/>
    <mergeCell ref="AN17:AO17"/>
    <mergeCell ref="AL19:AM19"/>
    <mergeCell ref="AN19:AO19"/>
    <mergeCell ref="AJ19:AK19"/>
    <mergeCell ref="AN20:AO20"/>
    <mergeCell ref="AN21:AO21"/>
    <mergeCell ref="AJ21:AK21"/>
    <mergeCell ref="AJ20:AK20"/>
    <mergeCell ref="AL20:AM20"/>
    <mergeCell ref="AL21:AM21"/>
    <mergeCell ref="AF18:AG18"/>
    <mergeCell ref="AB20:AC20"/>
    <mergeCell ref="AH15:AI15"/>
    <mergeCell ref="AD20:AE20"/>
    <mergeCell ref="AF20:AG20"/>
    <mergeCell ref="AD15:AE15"/>
    <mergeCell ref="AH20:AI20"/>
    <mergeCell ref="AH17:AI17"/>
    <mergeCell ref="AB18:AC18"/>
    <mergeCell ref="AF15:AG15"/>
    <mergeCell ref="AB16:AC16"/>
    <mergeCell ref="AJ15:AK15"/>
    <mergeCell ref="AH16:AI16"/>
    <mergeCell ref="AJ16:AK16"/>
    <mergeCell ref="AD21:AE21"/>
    <mergeCell ref="AF21:AG21"/>
    <mergeCell ref="AD19:AE19"/>
    <mergeCell ref="AF19:AG19"/>
    <mergeCell ref="AB27:AC27"/>
    <mergeCell ref="AJ26:AK26"/>
    <mergeCell ref="AF26:AG26"/>
    <mergeCell ref="AJ25:AK25"/>
    <mergeCell ref="AF25:AG25"/>
    <mergeCell ref="AJ22:AK22"/>
    <mergeCell ref="AH22:AI22"/>
    <mergeCell ref="AD22:AE22"/>
    <mergeCell ref="AN22:AO22"/>
    <mergeCell ref="AL22:AM22"/>
    <mergeCell ref="AN24:AO24"/>
    <mergeCell ref="AL24:AM24"/>
    <mergeCell ref="AN23:AO23"/>
    <mergeCell ref="AL23:AM23"/>
    <mergeCell ref="AN25:AO25"/>
    <mergeCell ref="AL25:AM25"/>
    <mergeCell ref="AL27:AM27"/>
    <mergeCell ref="AN26:AO26"/>
    <mergeCell ref="AL26:AM26"/>
    <mergeCell ref="AN27:AO27"/>
    <mergeCell ref="AJ28:AK28"/>
    <mergeCell ref="AF27:AG27"/>
    <mergeCell ref="AD27:AE27"/>
    <mergeCell ref="AF28:AG28"/>
    <mergeCell ref="AD28:AE28"/>
    <mergeCell ref="AH27:AI27"/>
    <mergeCell ref="AH25:AI25"/>
    <mergeCell ref="AH26:AI26"/>
    <mergeCell ref="AJ27:AK27"/>
    <mergeCell ref="AH21:AI21"/>
    <mergeCell ref="AF17:AG17"/>
    <mergeCell ref="AD18:AE18"/>
    <mergeCell ref="AB21:AC21"/>
    <mergeCell ref="AD26:AE26"/>
    <mergeCell ref="AB25:AC25"/>
    <mergeCell ref="Z25:AA25"/>
    <mergeCell ref="AD24:AE24"/>
    <mergeCell ref="AB26:AC26"/>
    <mergeCell ref="AD25:AE25"/>
    <mergeCell ref="AB22:AC22"/>
    <mergeCell ref="AD17:AE17"/>
    <mergeCell ref="AB17:AC17"/>
    <mergeCell ref="Z17:AA17"/>
    <mergeCell ref="AB19:AC19"/>
    <mergeCell ref="AD23:AE23"/>
    <mergeCell ref="AB24:AC24"/>
    <mergeCell ref="Z24:AA24"/>
    <mergeCell ref="AB23:AC23"/>
    <mergeCell ref="Z23:AA23"/>
    <mergeCell ref="AH23:AI23"/>
    <mergeCell ref="AF22:AG22"/>
    <mergeCell ref="Z20:AA20"/>
    <mergeCell ref="Z21:AA21"/>
    <mergeCell ref="X23:Y23"/>
    <mergeCell ref="X24:Y24"/>
    <mergeCell ref="AF24:AG24"/>
    <mergeCell ref="AF23:AG23"/>
    <mergeCell ref="Z22:AA22"/>
    <mergeCell ref="B16:J16"/>
    <mergeCell ref="B17:J17"/>
    <mergeCell ref="B18:J18"/>
    <mergeCell ref="B19:J19"/>
    <mergeCell ref="B20:J20"/>
    <mergeCell ref="B21:J21"/>
    <mergeCell ref="P20:Q20"/>
    <mergeCell ref="K20:N20"/>
    <mergeCell ref="X21:Y21"/>
    <mergeCell ref="V16:W16"/>
    <mergeCell ref="Z16:AA16"/>
    <mergeCell ref="X16:Y16"/>
    <mergeCell ref="X17:Y17"/>
    <mergeCell ref="X18:Y18"/>
    <mergeCell ref="V20:W20"/>
    <mergeCell ref="K21:N21"/>
    <mergeCell ref="P21:Q21"/>
    <mergeCell ref="K18:N18"/>
    <mergeCell ref="K19:N19"/>
    <mergeCell ref="B22:J22"/>
    <mergeCell ref="B23:J23"/>
    <mergeCell ref="K22:N22"/>
    <mergeCell ref="K23:N23"/>
    <mergeCell ref="V22:W22"/>
    <mergeCell ref="V25:W25"/>
    <mergeCell ref="V23:W23"/>
    <mergeCell ref="V31:W31"/>
    <mergeCell ref="X30:Y30"/>
    <mergeCell ref="V30:W30"/>
    <mergeCell ref="V24:W24"/>
    <mergeCell ref="X25:Y25"/>
    <mergeCell ref="X27:Y27"/>
    <mergeCell ref="E31:Q31"/>
    <mergeCell ref="B27:J27"/>
    <mergeCell ref="B24:J24"/>
    <mergeCell ref="B25:J25"/>
    <mergeCell ref="P27:Q27"/>
    <mergeCell ref="P26:Q26"/>
    <mergeCell ref="P24:Q24"/>
    <mergeCell ref="K24:N24"/>
    <mergeCell ref="K25:N25"/>
    <mergeCell ref="B26:J26"/>
    <mergeCell ref="K26:N26"/>
    <mergeCell ref="Z28:AA28"/>
    <mergeCell ref="Z27:AA27"/>
    <mergeCell ref="B28:J28"/>
    <mergeCell ref="V29:W29"/>
    <mergeCell ref="P30:Q30"/>
    <mergeCell ref="B30:J30"/>
    <mergeCell ref="K28:N28"/>
    <mergeCell ref="K29:N29"/>
    <mergeCell ref="K30:N30"/>
    <mergeCell ref="P29:Q29"/>
    <mergeCell ref="P28:Q28"/>
    <mergeCell ref="R28:S28"/>
    <mergeCell ref="K27:N27"/>
    <mergeCell ref="AP32:AQ32"/>
    <mergeCell ref="I42:I43"/>
    <mergeCell ref="Q42:Q43"/>
    <mergeCell ref="Y42:Y43"/>
    <mergeCell ref="AG42:AG43"/>
    <mergeCell ref="AO42:AO43"/>
    <mergeCell ref="Z33:AC33"/>
    <mergeCell ref="AH37:AK37"/>
    <mergeCell ref="AH32:AK32"/>
    <mergeCell ref="Z40:AG40"/>
    <mergeCell ref="E33:Q33"/>
    <mergeCell ref="E36:Q36"/>
    <mergeCell ref="E37:Q37"/>
    <mergeCell ref="AP37:AQ37"/>
    <mergeCell ref="AP33:AQ33"/>
    <mergeCell ref="AP34:AQ34"/>
    <mergeCell ref="AP35:AQ35"/>
    <mergeCell ref="AP36:AQ36"/>
    <mergeCell ref="AH35:AK35"/>
    <mergeCell ref="AP42:AQ43"/>
    <mergeCell ref="AH40:AO40"/>
    <mergeCell ref="AD33:AG33"/>
    <mergeCell ref="AH34:AK34"/>
    <mergeCell ref="AD34:AG34"/>
    <mergeCell ref="AD36:AG36"/>
    <mergeCell ref="AL32:AO32"/>
    <mergeCell ref="AL37:AO37"/>
    <mergeCell ref="AL33:AO33"/>
    <mergeCell ref="AL34:AO34"/>
    <mergeCell ref="AL35:AO35"/>
    <mergeCell ref="AL36:AO36"/>
    <mergeCell ref="AD45:AE45"/>
    <mergeCell ref="V32:Y32"/>
    <mergeCell ref="Z32:AC32"/>
    <mergeCell ref="Z37:AC37"/>
    <mergeCell ref="AD32:AG32"/>
    <mergeCell ref="Z35:AC35"/>
    <mergeCell ref="Z34:AC34"/>
    <mergeCell ref="AD47:AE47"/>
    <mergeCell ref="AL46:AM46"/>
    <mergeCell ref="AF47:AG47"/>
    <mergeCell ref="AH47:AI47"/>
    <mergeCell ref="K45:N45"/>
    <mergeCell ref="R45:S45"/>
    <mergeCell ref="T45:U45"/>
    <mergeCell ref="O44:O45"/>
    <mergeCell ref="B46:J46"/>
    <mergeCell ref="P46:Q46"/>
    <mergeCell ref="K46:N46"/>
    <mergeCell ref="R46:S46"/>
    <mergeCell ref="T46:U46"/>
    <mergeCell ref="AH48:AI48"/>
    <mergeCell ref="AJ48:AK48"/>
    <mergeCell ref="AN49:AO49"/>
    <mergeCell ref="AN46:AO46"/>
    <mergeCell ref="AJ46:AK46"/>
    <mergeCell ref="AF46:AG46"/>
    <mergeCell ref="AH46:AI46"/>
    <mergeCell ref="B47:J47"/>
    <mergeCell ref="P47:Q47"/>
    <mergeCell ref="V47:W47"/>
    <mergeCell ref="X47:Y47"/>
    <mergeCell ref="Z47:AA47"/>
    <mergeCell ref="AL47:AM47"/>
    <mergeCell ref="AB47:AC47"/>
    <mergeCell ref="AJ47:AK47"/>
    <mergeCell ref="T47:U47"/>
    <mergeCell ref="V48:W48"/>
    <mergeCell ref="X48:Y48"/>
    <mergeCell ref="Z48:AA48"/>
    <mergeCell ref="AB48:AC48"/>
    <mergeCell ref="Z46:AA46"/>
    <mergeCell ref="AB46:AC46"/>
    <mergeCell ref="AD46:AE46"/>
    <mergeCell ref="AN47:AO47"/>
    <mergeCell ref="AP53:AQ53"/>
    <mergeCell ref="R54:U54"/>
    <mergeCell ref="R53:U53"/>
    <mergeCell ref="V53:Y53"/>
    <mergeCell ref="Z53:AC53"/>
    <mergeCell ref="AD53:AG53"/>
    <mergeCell ref="AL53:AO53"/>
    <mergeCell ref="AD54:AG54"/>
    <mergeCell ref="AL54:AO54"/>
    <mergeCell ref="V57:Y57"/>
    <mergeCell ref="Z56:AC56"/>
    <mergeCell ref="Z57:AC57"/>
    <mergeCell ref="AD56:AG56"/>
    <mergeCell ref="AD57:AG57"/>
    <mergeCell ref="AL55:AO55"/>
    <mergeCell ref="AP55:AQ55"/>
    <mergeCell ref="AD55:AG55"/>
    <mergeCell ref="AH54:AK54"/>
    <mergeCell ref="AH55:AK55"/>
    <mergeCell ref="AP57:AQ57"/>
    <mergeCell ref="AH56:AK56"/>
    <mergeCell ref="AH57:AK57"/>
    <mergeCell ref="AP56:AQ56"/>
    <mergeCell ref="AP54:AQ54"/>
    <mergeCell ref="AH52:AI52"/>
    <mergeCell ref="AJ52:AK52"/>
    <mergeCell ref="AH53:AK53"/>
    <mergeCell ref="AD52:AE52"/>
    <mergeCell ref="AF52:AG52"/>
    <mergeCell ref="AL57:AO57"/>
    <mergeCell ref="AL56:AO56"/>
    <mergeCell ref="AL52:AM52"/>
    <mergeCell ref="AN52:AO52"/>
    <mergeCell ref="AH49:AI49"/>
    <mergeCell ref="AD50:AE50"/>
    <mergeCell ref="AN51:AO51"/>
    <mergeCell ref="AL49:AM49"/>
    <mergeCell ref="AL50:AM50"/>
    <mergeCell ref="AN50:AO50"/>
    <mergeCell ref="B6:K6"/>
    <mergeCell ref="B5:K5"/>
    <mergeCell ref="AJ51:AK51"/>
    <mergeCell ref="AH51:AI51"/>
    <mergeCell ref="AH33:AK33"/>
    <mergeCell ref="V36:Y36"/>
    <mergeCell ref="Z50:AA50"/>
    <mergeCell ref="T50:U50"/>
    <mergeCell ref="T51:U51"/>
    <mergeCell ref="B49:J49"/>
    <mergeCell ref="P49:Q49"/>
    <mergeCell ref="B50:J50"/>
    <mergeCell ref="R51:S51"/>
    <mergeCell ref="V49:W49"/>
    <mergeCell ref="T49:U49"/>
    <mergeCell ref="K49:N49"/>
    <mergeCell ref="AL48:AM48"/>
    <mergeCell ref="AF48:AG48"/>
    <mergeCell ref="G1:P1"/>
    <mergeCell ref="Q1:AD1"/>
    <mergeCell ref="B45:J45"/>
    <mergeCell ref="X50:Y50"/>
    <mergeCell ref="K50:N50"/>
    <mergeCell ref="L3:Z3"/>
    <mergeCell ref="L4:Z4"/>
    <mergeCell ref="AF50:AG50"/>
    <mergeCell ref="R57:U57"/>
    <mergeCell ref="R52:U52"/>
    <mergeCell ref="R56:U56"/>
    <mergeCell ref="R55:U55"/>
    <mergeCell ref="P50:Q50"/>
    <mergeCell ref="AB50:AC50"/>
    <mergeCell ref="V51:W51"/>
    <mergeCell ref="AF51:AG51"/>
    <mergeCell ref="V56:Y56"/>
    <mergeCell ref="AE1:AM1"/>
    <mergeCell ref="AB4:AH6"/>
    <mergeCell ref="AI3:AQ3"/>
    <mergeCell ref="AI4:AQ6"/>
    <mergeCell ref="AB3:AH3"/>
    <mergeCell ref="Z49:AA49"/>
    <mergeCell ref="AN48:AO48"/>
    <mergeCell ref="AA3:AA6"/>
    <mergeCell ref="AB51:AC51"/>
    <mergeCell ref="B51:J51"/>
    <mergeCell ref="P51:Q51"/>
    <mergeCell ref="K51:N51"/>
    <mergeCell ref="X51:Y51"/>
    <mergeCell ref="Z51:AA51"/>
    <mergeCell ref="A31:C31"/>
    <mergeCell ref="D31:D32"/>
    <mergeCell ref="E32:Q32"/>
    <mergeCell ref="L6:Z6"/>
    <mergeCell ref="AB49:AC49"/>
    <mergeCell ref="X49:Y49"/>
    <mergeCell ref="V50:W50"/>
    <mergeCell ref="L5:Z5"/>
    <mergeCell ref="V45:W45"/>
    <mergeCell ref="Z45:AA45"/>
    <mergeCell ref="AB45:AC45"/>
    <mergeCell ref="A33:C37"/>
    <mergeCell ref="Z26:AA26"/>
    <mergeCell ref="X26:Y26"/>
    <mergeCell ref="V28:W28"/>
    <mergeCell ref="V27:W27"/>
    <mergeCell ref="V26:W26"/>
    <mergeCell ref="Q77:AD77"/>
    <mergeCell ref="Q79:AD79"/>
    <mergeCell ref="Q81:AD81"/>
    <mergeCell ref="Q78:AD78"/>
    <mergeCell ref="Q80:AD80"/>
    <mergeCell ref="Q86:AD86"/>
    <mergeCell ref="Q82:AD82"/>
    <mergeCell ref="Q83:AD83"/>
    <mergeCell ref="Q84:AD84"/>
    <mergeCell ref="Q85:AD85"/>
    <mergeCell ref="AH71:AQ72"/>
    <mergeCell ref="AB52:AC52"/>
    <mergeCell ref="P63:R65"/>
    <mergeCell ref="F68:N68"/>
    <mergeCell ref="C60:K60"/>
    <mergeCell ref="AH73:AQ73"/>
    <mergeCell ref="AN59:AQ59"/>
    <mergeCell ref="K17:N17"/>
    <mergeCell ref="V54:Y54"/>
    <mergeCell ref="V55:Y55"/>
    <mergeCell ref="Z54:AC54"/>
    <mergeCell ref="Z55:AC55"/>
    <mergeCell ref="I59:V59"/>
    <mergeCell ref="AD51:AE51"/>
    <mergeCell ref="Z52:AA52"/>
    <mergeCell ref="V52:W52"/>
    <mergeCell ref="X52:Y52"/>
    <mergeCell ref="AD48:AE48"/>
    <mergeCell ref="AJ49:AK49"/>
    <mergeCell ref="AJ50:AK50"/>
    <mergeCell ref="AH50:AI50"/>
    <mergeCell ref="AL51:AM51"/>
    <mergeCell ref="AD49:AE49"/>
    <mergeCell ref="AF49:AG49"/>
    <mergeCell ref="E57:Q57"/>
    <mergeCell ref="E53:Q53"/>
    <mergeCell ref="A53:C53"/>
    <mergeCell ref="D52:D53"/>
    <mergeCell ref="A54:C57"/>
    <mergeCell ref="A32:C32"/>
    <mergeCell ref="E34:Q34"/>
    <mergeCell ref="E35:Q35"/>
    <mergeCell ref="E56:Q56"/>
    <mergeCell ref="E54:Q54"/>
    <mergeCell ref="E55:Q55"/>
    <mergeCell ref="E52:Q52"/>
    <mergeCell ref="A52:C52"/>
    <mergeCell ref="B48:J48"/>
    <mergeCell ref="P48:Q48"/>
  </mergeCells>
  <phoneticPr fontId="0" type="noConversion"/>
  <conditionalFormatting sqref="A69:AI69">
    <cfRule type="cellIs" dxfId="1" priority="1" stopIfTrue="1" operator="equal">
      <formula>"Y"</formula>
    </cfRule>
  </conditionalFormatting>
  <dataValidations count="5">
    <dataValidation type="list" allowBlank="1" showInputMessage="1" showErrorMessage="1" sqref="Q1:AD1 E33:Q37 E54:Q57">
      <formula1>$Q$77:$Q$93</formula1>
    </dataValidation>
    <dataValidation type="whole" allowBlank="1" showInputMessage="1" showErrorMessage="1" error="1, 2, 3, 4, 5 SAYILARINDAN BİRİNİ YAZABİLİRSİNİZ." sqref="R16:R30">
      <formula1>1</formula1>
      <formula2>5</formula2>
    </dataValidation>
    <dataValidation type="whole" allowBlank="1" showInputMessage="1" showErrorMessage="1" error="1, 2, 3, 4, 5 SAYILARINDAN BİRİNİ YAZABİLİRSİNİZ." sqref="R46:R51">
      <formula1>1</formula1>
      <formula2>5</formula2>
    </dataValidation>
    <dataValidation type="whole" allowBlank="1" showInputMessage="1" showErrorMessage="1" sqref="T46:U51">
      <formula1>1</formula1>
      <formula2>20000</formula2>
    </dataValidation>
    <dataValidation type="whole" allowBlank="1" showInputMessage="1" showErrorMessage="1" sqref="T16:U30">
      <formula1>1</formula1>
      <formula2>20000</formula2>
    </dataValidation>
  </dataValidations>
  <pageMargins left="1.02" right="1" top="1" bottom="0.85" header="0.5" footer="0.5"/>
  <pageSetup paperSize="9" scale="9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AJ89"/>
  <sheetViews>
    <sheetView workbookViewId="0">
      <selection activeCell="AN60" sqref="AN60"/>
    </sheetView>
  </sheetViews>
  <sheetFormatPr defaultRowHeight="12.75" x14ac:dyDescent="0.2"/>
  <cols>
    <col min="1" max="1" width="3.85546875" style="114" customWidth="1"/>
    <col min="2" max="2" width="4.5703125" style="114" customWidth="1"/>
    <col min="3" max="15" width="2.42578125" style="114" customWidth="1"/>
    <col min="16" max="16" width="4.28515625" style="114" customWidth="1"/>
    <col min="17" max="17" width="5.42578125" style="114" customWidth="1"/>
    <col min="18" max="18" width="4.5703125" style="114" customWidth="1"/>
    <col min="19" max="27" width="2.42578125" style="114" customWidth="1"/>
    <col min="28" max="29" width="3.85546875" style="114" customWidth="1"/>
    <col min="30" max="32" width="2.42578125" style="114" customWidth="1"/>
    <col min="33" max="33" width="7.42578125" style="114" customWidth="1"/>
    <col min="34" max="36" width="2.42578125" style="114" customWidth="1"/>
    <col min="37" max="16384" width="9.140625" style="114"/>
  </cols>
  <sheetData>
    <row r="1" spans="1:34" x14ac:dyDescent="0.2">
      <c r="A1" s="112" t="s">
        <v>88</v>
      </c>
      <c r="B1" s="113"/>
      <c r="C1" s="113"/>
      <c r="D1" s="113"/>
      <c r="E1" s="113"/>
      <c r="AB1" s="113"/>
      <c r="AC1" s="113"/>
      <c r="AD1" s="113"/>
      <c r="AE1" s="113"/>
      <c r="AF1" s="113"/>
      <c r="AG1" s="113"/>
    </row>
    <row r="2" spans="1:34" ht="15.75" x14ac:dyDescent="0.25">
      <c r="A2" s="737" t="s">
        <v>87</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row>
    <row r="3" spans="1:34" ht="15.75" x14ac:dyDescent="0.25">
      <c r="A3" s="737" t="s">
        <v>59</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row>
    <row r="4" spans="1:34" ht="21" customHeight="1" x14ac:dyDescent="0.2">
      <c r="A4" s="738" t="s">
        <v>178</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row>
    <row r="5" spans="1:34" ht="15" customHeight="1" x14ac:dyDescent="0.2">
      <c r="A5" s="744" t="s">
        <v>186</v>
      </c>
      <c r="B5" s="745"/>
      <c r="C5" s="745"/>
      <c r="D5" s="745"/>
      <c r="E5" s="745"/>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row>
    <row r="6" spans="1:34" ht="13.5" customHeight="1" x14ac:dyDescent="0.2"/>
    <row r="7" spans="1:34" x14ac:dyDescent="0.2">
      <c r="A7" s="740" t="s">
        <v>25</v>
      </c>
      <c r="B7" s="729"/>
      <c r="C7" s="729"/>
      <c r="D7" s="729"/>
      <c r="E7" s="729"/>
      <c r="F7" s="730"/>
      <c r="G7" s="726"/>
      <c r="H7" s="741"/>
      <c r="I7" s="741"/>
      <c r="J7" s="741"/>
      <c r="K7" s="741"/>
      <c r="L7" s="741"/>
      <c r="M7" s="741"/>
      <c r="N7" s="741"/>
      <c r="O7" s="741"/>
      <c r="P7" s="741"/>
      <c r="Q7" s="741"/>
      <c r="R7" s="742"/>
      <c r="S7" s="729" t="s">
        <v>27</v>
      </c>
      <c r="T7" s="729"/>
      <c r="U7" s="729"/>
      <c r="V7" s="729"/>
      <c r="W7" s="730"/>
      <c r="X7" s="743"/>
      <c r="Y7" s="731"/>
      <c r="Z7" s="731"/>
      <c r="AA7" s="731"/>
      <c r="AB7" s="731"/>
      <c r="AC7" s="731"/>
      <c r="AD7" s="731"/>
      <c r="AE7" s="731"/>
      <c r="AF7" s="731"/>
      <c r="AG7" s="731"/>
    </row>
    <row r="8" spans="1:34" x14ac:dyDescent="0.2">
      <c r="A8" s="611" t="s">
        <v>89</v>
      </c>
      <c r="B8" s="725"/>
      <c r="C8" s="725"/>
      <c r="D8" s="725"/>
      <c r="E8" s="725"/>
      <c r="F8" s="725"/>
      <c r="G8" s="726"/>
      <c r="H8" s="727"/>
      <c r="I8" s="727"/>
      <c r="J8" s="727"/>
      <c r="K8" s="727"/>
      <c r="L8" s="727"/>
      <c r="M8" s="727"/>
      <c r="N8" s="727"/>
      <c r="O8" s="727"/>
      <c r="P8" s="727"/>
      <c r="Q8" s="727"/>
      <c r="R8" s="728"/>
      <c r="S8" s="729" t="s">
        <v>90</v>
      </c>
      <c r="T8" s="729"/>
      <c r="U8" s="729"/>
      <c r="V8" s="729"/>
      <c r="W8" s="730"/>
      <c r="X8" s="731"/>
      <c r="Y8" s="731"/>
      <c r="Z8" s="731"/>
      <c r="AA8" s="731"/>
      <c r="AB8" s="731"/>
      <c r="AC8" s="731"/>
      <c r="AD8" s="731"/>
      <c r="AE8" s="731"/>
      <c r="AF8" s="731"/>
      <c r="AG8" s="731"/>
    </row>
    <row r="9" spans="1:34" x14ac:dyDescent="0.2">
      <c r="A9" s="611" t="s">
        <v>91</v>
      </c>
      <c r="B9" s="725"/>
      <c r="C9" s="725"/>
      <c r="D9" s="725"/>
      <c r="E9" s="725"/>
      <c r="F9" s="725"/>
      <c r="G9" s="732"/>
      <c r="H9" s="733"/>
      <c r="I9" s="733"/>
      <c r="J9" s="733"/>
      <c r="K9" s="733"/>
      <c r="L9" s="733"/>
      <c r="M9" s="733"/>
      <c r="N9" s="733"/>
      <c r="O9" s="733"/>
      <c r="P9" s="733"/>
      <c r="Q9" s="733"/>
      <c r="R9" s="734"/>
      <c r="S9" s="735"/>
      <c r="T9" s="735"/>
      <c r="U9" s="735"/>
      <c r="V9" s="735"/>
      <c r="W9" s="736"/>
      <c r="X9" s="731"/>
      <c r="Y9" s="731"/>
      <c r="Z9" s="731"/>
      <c r="AA9" s="731"/>
      <c r="AB9" s="731"/>
      <c r="AC9" s="731"/>
      <c r="AD9" s="731"/>
      <c r="AE9" s="731"/>
      <c r="AF9" s="731"/>
      <c r="AG9" s="731"/>
    </row>
    <row r="10" spans="1:34" x14ac:dyDescent="0.2">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row>
    <row r="11" spans="1:34" x14ac:dyDescent="0.2">
      <c r="A11" s="116"/>
      <c r="B11" s="746" t="s">
        <v>92</v>
      </c>
      <c r="C11" s="746"/>
      <c r="D11" s="746"/>
      <c r="E11" s="746"/>
      <c r="F11" s="746"/>
      <c r="G11" s="746"/>
      <c r="H11" s="746"/>
      <c r="I11" s="746"/>
      <c r="J11" s="746"/>
      <c r="K11" s="746"/>
      <c r="L11" s="746"/>
      <c r="M11" s="746"/>
      <c r="N11" s="746"/>
      <c r="O11" s="746"/>
      <c r="P11" s="746"/>
      <c r="Q11" s="747"/>
      <c r="R11" s="748" t="s">
        <v>93</v>
      </c>
      <c r="S11" s="592"/>
      <c r="T11" s="592"/>
      <c r="U11" s="592"/>
      <c r="V11" s="592"/>
      <c r="W11" s="592"/>
      <c r="X11" s="592"/>
      <c r="Y11" s="592"/>
      <c r="Z11" s="592"/>
      <c r="AA11" s="592"/>
      <c r="AB11" s="592"/>
      <c r="AC11" s="592"/>
      <c r="AD11" s="592"/>
      <c r="AE11" s="592"/>
      <c r="AF11" s="592"/>
      <c r="AG11" s="593"/>
    </row>
    <row r="12" spans="1:34" x14ac:dyDescent="0.2">
      <c r="A12" s="117" t="s">
        <v>94</v>
      </c>
      <c r="B12" s="118" t="s">
        <v>55</v>
      </c>
      <c r="C12" s="720" t="s">
        <v>14</v>
      </c>
      <c r="D12" s="720"/>
      <c r="E12" s="720"/>
      <c r="F12" s="720"/>
      <c r="G12" s="720"/>
      <c r="H12" s="720"/>
      <c r="I12" s="720"/>
      <c r="J12" s="720"/>
      <c r="K12" s="720" t="s">
        <v>95</v>
      </c>
      <c r="L12" s="721"/>
      <c r="M12" s="722" t="s">
        <v>96</v>
      </c>
      <c r="N12" s="723"/>
      <c r="O12" s="723"/>
      <c r="P12" s="723"/>
      <c r="Q12" s="723"/>
      <c r="R12" s="119" t="s">
        <v>55</v>
      </c>
      <c r="S12" s="720" t="s">
        <v>14</v>
      </c>
      <c r="T12" s="720"/>
      <c r="U12" s="720"/>
      <c r="V12" s="720"/>
      <c r="W12" s="720"/>
      <c r="X12" s="720"/>
      <c r="Y12" s="720"/>
      <c r="Z12" s="720"/>
      <c r="AA12" s="720" t="s">
        <v>95</v>
      </c>
      <c r="AB12" s="721"/>
      <c r="AC12" s="722" t="s">
        <v>96</v>
      </c>
      <c r="AD12" s="723"/>
      <c r="AE12" s="723"/>
      <c r="AF12" s="723"/>
      <c r="AG12" s="724"/>
      <c r="AH12" s="120"/>
    </row>
    <row r="13" spans="1:34" x14ac:dyDescent="0.2">
      <c r="A13" s="591" t="s">
        <v>97</v>
      </c>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c r="AF13" s="592"/>
      <c r="AG13" s="593"/>
      <c r="AH13" s="120"/>
    </row>
    <row r="14" spans="1:34" x14ac:dyDescent="0.2">
      <c r="A14" s="121" t="s">
        <v>98</v>
      </c>
      <c r="B14" s="122"/>
      <c r="C14" s="596"/>
      <c r="D14" s="597"/>
      <c r="E14" s="597"/>
      <c r="F14" s="597"/>
      <c r="G14" s="597"/>
      <c r="H14" s="597"/>
      <c r="I14" s="597"/>
      <c r="J14" s="598"/>
      <c r="K14" s="599"/>
      <c r="L14" s="600"/>
      <c r="M14" s="599"/>
      <c r="N14" s="601"/>
      <c r="O14" s="601"/>
      <c r="P14" s="601"/>
      <c r="Q14" s="602"/>
      <c r="R14" s="198"/>
      <c r="S14" s="717"/>
      <c r="T14" s="718"/>
      <c r="U14" s="718"/>
      <c r="V14" s="718"/>
      <c r="W14" s="718"/>
      <c r="X14" s="718"/>
      <c r="Y14" s="718"/>
      <c r="Z14" s="719"/>
      <c r="AA14" s="594"/>
      <c r="AB14" s="595"/>
      <c r="AC14" s="594"/>
      <c r="AD14" s="712"/>
      <c r="AE14" s="712"/>
      <c r="AF14" s="712"/>
      <c r="AG14" s="595"/>
      <c r="AH14" s="120"/>
    </row>
    <row r="15" spans="1:34" x14ac:dyDescent="0.2">
      <c r="A15" s="121" t="s">
        <v>99</v>
      </c>
      <c r="B15" s="122"/>
      <c r="C15" s="596"/>
      <c r="D15" s="597"/>
      <c r="E15" s="597"/>
      <c r="F15" s="597"/>
      <c r="G15" s="597"/>
      <c r="H15" s="597"/>
      <c r="I15" s="597"/>
      <c r="J15" s="598"/>
      <c r="K15" s="599"/>
      <c r="L15" s="600"/>
      <c r="M15" s="599"/>
      <c r="N15" s="601"/>
      <c r="O15" s="601"/>
      <c r="P15" s="601"/>
      <c r="Q15" s="602"/>
      <c r="R15" s="198"/>
      <c r="S15" s="717"/>
      <c r="T15" s="718"/>
      <c r="U15" s="718"/>
      <c r="V15" s="718"/>
      <c r="W15" s="718"/>
      <c r="X15" s="718"/>
      <c r="Y15" s="718"/>
      <c r="Z15" s="719"/>
      <c r="AA15" s="594"/>
      <c r="AB15" s="595"/>
      <c r="AC15" s="594"/>
      <c r="AD15" s="712"/>
      <c r="AE15" s="712"/>
      <c r="AF15" s="712"/>
      <c r="AG15" s="595"/>
      <c r="AH15" s="120"/>
    </row>
    <row r="16" spans="1:34" x14ac:dyDescent="0.2">
      <c r="A16" s="121" t="s">
        <v>100</v>
      </c>
      <c r="B16" s="122"/>
      <c r="C16" s="596"/>
      <c r="D16" s="597"/>
      <c r="E16" s="597"/>
      <c r="F16" s="597"/>
      <c r="G16" s="597"/>
      <c r="H16" s="597"/>
      <c r="I16" s="597"/>
      <c r="J16" s="598"/>
      <c r="K16" s="599"/>
      <c r="L16" s="600"/>
      <c r="M16" s="599"/>
      <c r="N16" s="601"/>
      <c r="O16" s="601"/>
      <c r="P16" s="601"/>
      <c r="Q16" s="602"/>
      <c r="R16" s="199"/>
      <c r="S16" s="717"/>
      <c r="T16" s="718"/>
      <c r="U16" s="718"/>
      <c r="V16" s="718"/>
      <c r="W16" s="718"/>
      <c r="X16" s="718"/>
      <c r="Y16" s="718"/>
      <c r="Z16" s="719"/>
      <c r="AA16" s="594"/>
      <c r="AB16" s="595"/>
      <c r="AC16" s="594"/>
      <c r="AD16" s="712"/>
      <c r="AE16" s="712"/>
      <c r="AF16" s="712"/>
      <c r="AG16" s="595"/>
      <c r="AH16" s="120"/>
    </row>
    <row r="17" spans="1:34" x14ac:dyDescent="0.2">
      <c r="A17" s="121" t="s">
        <v>101</v>
      </c>
      <c r="B17" s="122"/>
      <c r="C17" s="596"/>
      <c r="D17" s="597"/>
      <c r="E17" s="597"/>
      <c r="F17" s="597"/>
      <c r="G17" s="597"/>
      <c r="H17" s="597"/>
      <c r="I17" s="597"/>
      <c r="J17" s="598"/>
      <c r="K17" s="599"/>
      <c r="L17" s="600"/>
      <c r="M17" s="599"/>
      <c r="N17" s="601"/>
      <c r="O17" s="601"/>
      <c r="P17" s="601"/>
      <c r="Q17" s="602"/>
      <c r="R17" s="198"/>
      <c r="S17" s="717"/>
      <c r="T17" s="718"/>
      <c r="U17" s="718"/>
      <c r="V17" s="718"/>
      <c r="W17" s="718"/>
      <c r="X17" s="718"/>
      <c r="Y17" s="718"/>
      <c r="Z17" s="719"/>
      <c r="AA17" s="594"/>
      <c r="AB17" s="595"/>
      <c r="AC17" s="594"/>
      <c r="AD17" s="712"/>
      <c r="AE17" s="712"/>
      <c r="AF17" s="712"/>
      <c r="AG17" s="595"/>
      <c r="AH17" s="120"/>
    </row>
    <row r="18" spans="1:34" x14ac:dyDescent="0.2">
      <c r="A18" s="121" t="s">
        <v>102</v>
      </c>
      <c r="B18" s="122"/>
      <c r="C18" s="596"/>
      <c r="D18" s="597"/>
      <c r="E18" s="597"/>
      <c r="F18" s="597"/>
      <c r="G18" s="597"/>
      <c r="H18" s="597"/>
      <c r="I18" s="597"/>
      <c r="J18" s="598"/>
      <c r="K18" s="599"/>
      <c r="L18" s="600"/>
      <c r="M18" s="599"/>
      <c r="N18" s="601"/>
      <c r="O18" s="601"/>
      <c r="P18" s="601"/>
      <c r="Q18" s="602"/>
      <c r="R18" s="198"/>
      <c r="S18" s="717"/>
      <c r="T18" s="718"/>
      <c r="U18" s="718"/>
      <c r="V18" s="718"/>
      <c r="W18" s="718"/>
      <c r="X18" s="718"/>
      <c r="Y18" s="718"/>
      <c r="Z18" s="719"/>
      <c r="AA18" s="594"/>
      <c r="AB18" s="595"/>
      <c r="AC18" s="594"/>
      <c r="AD18" s="712"/>
      <c r="AE18" s="712"/>
      <c r="AF18" s="712"/>
      <c r="AG18" s="595"/>
      <c r="AH18" s="120"/>
    </row>
    <row r="19" spans="1:34" x14ac:dyDescent="0.2">
      <c r="A19" s="121" t="s">
        <v>103</v>
      </c>
      <c r="B19" s="122"/>
      <c r="C19" s="596"/>
      <c r="D19" s="597"/>
      <c r="E19" s="597"/>
      <c r="F19" s="597"/>
      <c r="G19" s="597"/>
      <c r="H19" s="597"/>
      <c r="I19" s="597"/>
      <c r="J19" s="598"/>
      <c r="K19" s="599"/>
      <c r="L19" s="600"/>
      <c r="M19" s="599"/>
      <c r="N19" s="601"/>
      <c r="O19" s="601"/>
      <c r="P19" s="601"/>
      <c r="Q19" s="602"/>
      <c r="R19" s="198"/>
      <c r="S19" s="717"/>
      <c r="T19" s="718"/>
      <c r="U19" s="718"/>
      <c r="V19" s="718"/>
      <c r="W19" s="718"/>
      <c r="X19" s="718"/>
      <c r="Y19" s="718"/>
      <c r="Z19" s="719"/>
      <c r="AA19" s="594"/>
      <c r="AB19" s="595"/>
      <c r="AC19" s="594"/>
      <c r="AD19" s="712"/>
      <c r="AE19" s="712"/>
      <c r="AF19" s="712"/>
      <c r="AG19" s="595"/>
      <c r="AH19" s="120"/>
    </row>
    <row r="20" spans="1:34" x14ac:dyDescent="0.2">
      <c r="A20" s="121" t="s">
        <v>104</v>
      </c>
      <c r="B20" s="122"/>
      <c r="C20" s="714"/>
      <c r="D20" s="715"/>
      <c r="E20" s="715"/>
      <c r="F20" s="715"/>
      <c r="G20" s="715"/>
      <c r="H20" s="715"/>
      <c r="I20" s="715"/>
      <c r="J20" s="716"/>
      <c r="K20" s="544"/>
      <c r="L20" s="544"/>
      <c r="M20" s="599"/>
      <c r="N20" s="601"/>
      <c r="O20" s="601"/>
      <c r="P20" s="601"/>
      <c r="Q20" s="602"/>
      <c r="R20" s="198"/>
      <c r="S20" s="603"/>
      <c r="T20" s="604"/>
      <c r="U20" s="604"/>
      <c r="V20" s="604"/>
      <c r="W20" s="604"/>
      <c r="X20" s="604"/>
      <c r="Y20" s="604"/>
      <c r="Z20" s="605"/>
      <c r="AA20" s="594"/>
      <c r="AB20" s="595"/>
      <c r="AC20" s="594"/>
      <c r="AD20" s="712"/>
      <c r="AE20" s="712"/>
      <c r="AF20" s="712"/>
      <c r="AG20" s="595"/>
      <c r="AH20" s="120"/>
    </row>
    <row r="21" spans="1:34" x14ac:dyDescent="0.2">
      <c r="A21" s="121" t="s">
        <v>105</v>
      </c>
      <c r="B21" s="122"/>
      <c r="C21" s="714"/>
      <c r="D21" s="715"/>
      <c r="E21" s="715"/>
      <c r="F21" s="715"/>
      <c r="G21" s="715"/>
      <c r="H21" s="715"/>
      <c r="I21" s="715"/>
      <c r="J21" s="716"/>
      <c r="K21" s="544"/>
      <c r="L21" s="544"/>
      <c r="M21" s="544"/>
      <c r="N21" s="544"/>
      <c r="O21" s="544"/>
      <c r="P21" s="544"/>
      <c r="Q21" s="545"/>
      <c r="R21" s="199"/>
      <c r="S21" s="543"/>
      <c r="T21" s="543"/>
      <c r="U21" s="543"/>
      <c r="V21" s="543"/>
      <c r="W21" s="543"/>
      <c r="X21" s="543"/>
      <c r="Y21" s="543"/>
      <c r="Z21" s="543"/>
      <c r="AA21" s="711"/>
      <c r="AB21" s="711"/>
      <c r="AC21" s="711"/>
      <c r="AD21" s="711"/>
      <c r="AE21" s="711"/>
      <c r="AF21" s="711"/>
      <c r="AG21" s="711"/>
      <c r="AH21" s="120"/>
    </row>
    <row r="22" spans="1:34" x14ac:dyDescent="0.2">
      <c r="A22" s="121" t="s">
        <v>106</v>
      </c>
      <c r="B22" s="122"/>
      <c r="C22" s="560"/>
      <c r="D22" s="560"/>
      <c r="E22" s="560"/>
      <c r="F22" s="560"/>
      <c r="G22" s="560"/>
      <c r="H22" s="560"/>
      <c r="I22" s="560"/>
      <c r="J22" s="560"/>
      <c r="K22" s="544"/>
      <c r="L22" s="544"/>
      <c r="M22" s="544"/>
      <c r="N22" s="544"/>
      <c r="O22" s="544"/>
      <c r="P22" s="544"/>
      <c r="Q22" s="545"/>
      <c r="R22" s="199"/>
      <c r="S22" s="543"/>
      <c r="T22" s="543"/>
      <c r="U22" s="543"/>
      <c r="V22" s="543"/>
      <c r="W22" s="543"/>
      <c r="X22" s="543"/>
      <c r="Y22" s="543"/>
      <c r="Z22" s="543"/>
      <c r="AA22" s="711"/>
      <c r="AB22" s="711"/>
      <c r="AC22" s="711"/>
      <c r="AD22" s="711"/>
      <c r="AE22" s="711"/>
      <c r="AF22" s="711"/>
      <c r="AG22" s="711"/>
      <c r="AH22" s="120"/>
    </row>
    <row r="23" spans="1:34" x14ac:dyDescent="0.2">
      <c r="A23" s="121" t="s">
        <v>107</v>
      </c>
      <c r="B23" s="122"/>
      <c r="C23" s="560"/>
      <c r="D23" s="560"/>
      <c r="E23" s="560"/>
      <c r="F23" s="560"/>
      <c r="G23" s="560"/>
      <c r="H23" s="560"/>
      <c r="I23" s="560"/>
      <c r="J23" s="560"/>
      <c r="K23" s="544"/>
      <c r="L23" s="544"/>
      <c r="M23" s="544"/>
      <c r="N23" s="544"/>
      <c r="O23" s="544"/>
      <c r="P23" s="544"/>
      <c r="Q23" s="545"/>
      <c r="R23" s="199"/>
      <c r="S23" s="543"/>
      <c r="T23" s="543"/>
      <c r="U23" s="543"/>
      <c r="V23" s="543"/>
      <c r="W23" s="543"/>
      <c r="X23" s="543"/>
      <c r="Y23" s="543"/>
      <c r="Z23" s="543"/>
      <c r="AA23" s="711"/>
      <c r="AB23" s="711"/>
      <c r="AC23" s="711"/>
      <c r="AD23" s="711"/>
      <c r="AE23" s="711"/>
      <c r="AF23" s="711"/>
      <c r="AG23" s="711"/>
      <c r="AH23" s="120"/>
    </row>
    <row r="24" spans="1:34" x14ac:dyDescent="0.2">
      <c r="A24" s="121" t="s">
        <v>108</v>
      </c>
      <c r="B24" s="122"/>
      <c r="C24" s="560"/>
      <c r="D24" s="560"/>
      <c r="E24" s="560"/>
      <c r="F24" s="560"/>
      <c r="G24" s="560"/>
      <c r="H24" s="560"/>
      <c r="I24" s="560"/>
      <c r="J24" s="560"/>
      <c r="K24" s="544"/>
      <c r="L24" s="544"/>
      <c r="M24" s="544"/>
      <c r="N24" s="544"/>
      <c r="O24" s="544"/>
      <c r="P24" s="544"/>
      <c r="Q24" s="545"/>
      <c r="R24" s="199"/>
      <c r="S24" s="543"/>
      <c r="T24" s="543"/>
      <c r="U24" s="543"/>
      <c r="V24" s="543"/>
      <c r="W24" s="543"/>
      <c r="X24" s="543"/>
      <c r="Y24" s="543"/>
      <c r="Z24" s="543"/>
      <c r="AA24" s="711"/>
      <c r="AB24" s="711"/>
      <c r="AC24" s="711"/>
      <c r="AD24" s="711"/>
      <c r="AE24" s="711"/>
      <c r="AF24" s="711"/>
      <c r="AG24" s="711"/>
      <c r="AH24" s="120"/>
    </row>
    <row r="25" spans="1:34" x14ac:dyDescent="0.2">
      <c r="A25" s="121" t="s">
        <v>109</v>
      </c>
      <c r="B25" s="122"/>
      <c r="C25" s="560"/>
      <c r="D25" s="560"/>
      <c r="E25" s="560"/>
      <c r="F25" s="560"/>
      <c r="G25" s="560"/>
      <c r="H25" s="560"/>
      <c r="I25" s="560"/>
      <c r="J25" s="560"/>
      <c r="K25" s="544"/>
      <c r="L25" s="544"/>
      <c r="M25" s="544"/>
      <c r="N25" s="544"/>
      <c r="O25" s="544"/>
      <c r="P25" s="544"/>
      <c r="Q25" s="545"/>
      <c r="R25" s="199"/>
      <c r="S25" s="543"/>
      <c r="T25" s="543"/>
      <c r="U25" s="543"/>
      <c r="V25" s="543"/>
      <c r="W25" s="543"/>
      <c r="X25" s="543"/>
      <c r="Y25" s="543"/>
      <c r="Z25" s="543"/>
      <c r="AA25" s="711"/>
      <c r="AB25" s="711"/>
      <c r="AC25" s="711"/>
      <c r="AD25" s="711"/>
      <c r="AE25" s="711"/>
      <c r="AF25" s="711"/>
      <c r="AG25" s="711"/>
      <c r="AH25" s="120"/>
    </row>
    <row r="26" spans="1:34" x14ac:dyDescent="0.2">
      <c r="A26" s="121" t="s">
        <v>110</v>
      </c>
      <c r="B26" s="122"/>
      <c r="C26" s="560"/>
      <c r="D26" s="560"/>
      <c r="E26" s="560"/>
      <c r="F26" s="560"/>
      <c r="G26" s="560"/>
      <c r="H26" s="560"/>
      <c r="I26" s="560"/>
      <c r="J26" s="560"/>
      <c r="K26" s="544"/>
      <c r="L26" s="544"/>
      <c r="M26" s="544"/>
      <c r="N26" s="544"/>
      <c r="O26" s="544"/>
      <c r="P26" s="544"/>
      <c r="Q26" s="545"/>
      <c r="R26" s="199"/>
      <c r="S26" s="543"/>
      <c r="T26" s="543"/>
      <c r="U26" s="543"/>
      <c r="V26" s="543"/>
      <c r="W26" s="543"/>
      <c r="X26" s="543"/>
      <c r="Y26" s="543"/>
      <c r="Z26" s="543"/>
      <c r="AA26" s="711"/>
      <c r="AB26" s="711"/>
      <c r="AC26" s="711"/>
      <c r="AD26" s="711"/>
      <c r="AE26" s="711"/>
      <c r="AF26" s="711"/>
      <c r="AG26" s="711"/>
      <c r="AH26" s="120"/>
    </row>
    <row r="27" spans="1:34" x14ac:dyDescent="0.2">
      <c r="A27" s="121" t="s">
        <v>111</v>
      </c>
      <c r="B27" s="122"/>
      <c r="C27" s="560"/>
      <c r="D27" s="560"/>
      <c r="E27" s="560"/>
      <c r="F27" s="560"/>
      <c r="G27" s="560"/>
      <c r="H27" s="560"/>
      <c r="I27" s="560"/>
      <c r="J27" s="560"/>
      <c r="K27" s="544"/>
      <c r="L27" s="544"/>
      <c r="M27" s="544"/>
      <c r="N27" s="544"/>
      <c r="O27" s="544"/>
      <c r="P27" s="544"/>
      <c r="Q27" s="545"/>
      <c r="R27" s="199"/>
      <c r="S27" s="543"/>
      <c r="T27" s="543"/>
      <c r="U27" s="543"/>
      <c r="V27" s="543"/>
      <c r="W27" s="543"/>
      <c r="X27" s="543"/>
      <c r="Y27" s="543"/>
      <c r="Z27" s="543"/>
      <c r="AA27" s="711"/>
      <c r="AB27" s="711"/>
      <c r="AC27" s="711"/>
      <c r="AD27" s="711"/>
      <c r="AE27" s="711"/>
      <c r="AF27" s="711"/>
      <c r="AG27" s="711"/>
      <c r="AH27" s="120"/>
    </row>
    <row r="28" spans="1:34" ht="21.75" customHeight="1" x14ac:dyDescent="0.2">
      <c r="A28" s="591" t="s">
        <v>112</v>
      </c>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3"/>
      <c r="AH28" s="120"/>
    </row>
    <row r="29" spans="1:34" x14ac:dyDescent="0.2">
      <c r="A29" s="121" t="s">
        <v>113</v>
      </c>
      <c r="B29" s="122"/>
      <c r="C29" s="560"/>
      <c r="D29" s="560"/>
      <c r="E29" s="560"/>
      <c r="F29" s="560"/>
      <c r="G29" s="560"/>
      <c r="H29" s="560"/>
      <c r="I29" s="560"/>
      <c r="J29" s="560"/>
      <c r="K29" s="544"/>
      <c r="L29" s="544"/>
      <c r="M29" s="544"/>
      <c r="N29" s="544"/>
      <c r="O29" s="544"/>
      <c r="P29" s="544"/>
      <c r="Q29" s="545"/>
      <c r="R29" s="199"/>
      <c r="S29" s="543"/>
      <c r="T29" s="543"/>
      <c r="U29" s="543"/>
      <c r="V29" s="543"/>
      <c r="W29" s="543"/>
      <c r="X29" s="543"/>
      <c r="Y29" s="543"/>
      <c r="Z29" s="543"/>
      <c r="AA29" s="711"/>
      <c r="AB29" s="711"/>
      <c r="AC29" s="711"/>
      <c r="AD29" s="711"/>
      <c r="AE29" s="711"/>
      <c r="AF29" s="711"/>
      <c r="AG29" s="711"/>
      <c r="AH29" s="120"/>
    </row>
    <row r="30" spans="1:34" x14ac:dyDescent="0.2">
      <c r="A30" s="121" t="s">
        <v>114</v>
      </c>
      <c r="B30" s="122"/>
      <c r="C30" s="560"/>
      <c r="D30" s="560"/>
      <c r="E30" s="560"/>
      <c r="F30" s="560"/>
      <c r="G30" s="560"/>
      <c r="H30" s="560"/>
      <c r="I30" s="560"/>
      <c r="J30" s="560"/>
      <c r="K30" s="544"/>
      <c r="L30" s="544"/>
      <c r="M30" s="544"/>
      <c r="N30" s="544"/>
      <c r="O30" s="544"/>
      <c r="P30" s="544"/>
      <c r="Q30" s="545"/>
      <c r="R30" s="199"/>
      <c r="S30" s="543"/>
      <c r="T30" s="543"/>
      <c r="U30" s="543"/>
      <c r="V30" s="543"/>
      <c r="W30" s="543"/>
      <c r="X30" s="543"/>
      <c r="Y30" s="543"/>
      <c r="Z30" s="543"/>
      <c r="AA30" s="711"/>
      <c r="AB30" s="711"/>
      <c r="AC30" s="711"/>
      <c r="AD30" s="711"/>
      <c r="AE30" s="711"/>
      <c r="AF30" s="711"/>
      <c r="AG30" s="711"/>
      <c r="AH30" s="120"/>
    </row>
    <row r="31" spans="1:34" x14ac:dyDescent="0.2">
      <c r="A31" s="121" t="s">
        <v>115</v>
      </c>
      <c r="B31" s="122"/>
      <c r="C31" s="560"/>
      <c r="D31" s="560"/>
      <c r="E31" s="560"/>
      <c r="F31" s="560"/>
      <c r="G31" s="560"/>
      <c r="H31" s="560"/>
      <c r="I31" s="560"/>
      <c r="J31" s="560"/>
      <c r="K31" s="544"/>
      <c r="L31" s="544"/>
      <c r="M31" s="544"/>
      <c r="N31" s="544"/>
      <c r="O31" s="544"/>
      <c r="P31" s="544"/>
      <c r="Q31" s="545"/>
      <c r="R31" s="199"/>
      <c r="S31" s="543"/>
      <c r="T31" s="543"/>
      <c r="U31" s="543"/>
      <c r="V31" s="543"/>
      <c r="W31" s="543"/>
      <c r="X31" s="543"/>
      <c r="Y31" s="543"/>
      <c r="Z31" s="543"/>
      <c r="AA31" s="711"/>
      <c r="AB31" s="711"/>
      <c r="AC31" s="711"/>
      <c r="AD31" s="711"/>
      <c r="AE31" s="711"/>
      <c r="AF31" s="711"/>
      <c r="AG31" s="711"/>
      <c r="AH31" s="120"/>
    </row>
    <row r="32" spans="1:34" x14ac:dyDescent="0.2">
      <c r="A32" s="121" t="s">
        <v>116</v>
      </c>
      <c r="B32" s="122"/>
      <c r="C32" s="596"/>
      <c r="D32" s="597"/>
      <c r="E32" s="597"/>
      <c r="F32" s="597"/>
      <c r="G32" s="597"/>
      <c r="H32" s="597"/>
      <c r="I32" s="597"/>
      <c r="J32" s="598"/>
      <c r="K32" s="599"/>
      <c r="L32" s="600"/>
      <c r="M32" s="599"/>
      <c r="N32" s="601"/>
      <c r="O32" s="601"/>
      <c r="P32" s="601"/>
      <c r="Q32" s="602"/>
      <c r="R32" s="198"/>
      <c r="S32" s="603"/>
      <c r="T32" s="604"/>
      <c r="U32" s="604"/>
      <c r="V32" s="604"/>
      <c r="W32" s="604"/>
      <c r="X32" s="604"/>
      <c r="Y32" s="604"/>
      <c r="Z32" s="605"/>
      <c r="AA32" s="594"/>
      <c r="AB32" s="595"/>
      <c r="AC32" s="594"/>
      <c r="AD32" s="712"/>
      <c r="AE32" s="712"/>
      <c r="AF32" s="712"/>
      <c r="AG32" s="595"/>
      <c r="AH32" s="120"/>
    </row>
    <row r="33" spans="1:34" x14ac:dyDescent="0.2">
      <c r="A33" s="157" t="s">
        <v>117</v>
      </c>
      <c r="B33" s="158"/>
      <c r="C33" s="560"/>
      <c r="D33" s="560"/>
      <c r="E33" s="560"/>
      <c r="F33" s="560"/>
      <c r="G33" s="560"/>
      <c r="H33" s="560"/>
      <c r="I33" s="560"/>
      <c r="J33" s="560"/>
      <c r="K33" s="544"/>
      <c r="L33" s="544"/>
      <c r="M33" s="544"/>
      <c r="N33" s="544"/>
      <c r="O33" s="544"/>
      <c r="P33" s="544"/>
      <c r="Q33" s="545"/>
      <c r="R33" s="200"/>
      <c r="S33" s="543"/>
      <c r="T33" s="543"/>
      <c r="U33" s="543"/>
      <c r="V33" s="543"/>
      <c r="W33" s="543"/>
      <c r="X33" s="543"/>
      <c r="Y33" s="543"/>
      <c r="Z33" s="543"/>
      <c r="AA33" s="711"/>
      <c r="AB33" s="711"/>
      <c r="AC33" s="711"/>
      <c r="AD33" s="711"/>
      <c r="AE33" s="711"/>
      <c r="AF33" s="711"/>
      <c r="AG33" s="711"/>
      <c r="AH33" s="120"/>
    </row>
    <row r="34" spans="1:34" x14ac:dyDescent="0.2">
      <c r="A34" s="157"/>
      <c r="B34" s="158"/>
      <c r="C34" s="560"/>
      <c r="D34" s="560"/>
      <c r="E34" s="560"/>
      <c r="F34" s="560"/>
      <c r="G34" s="560"/>
      <c r="H34" s="560"/>
      <c r="I34" s="560"/>
      <c r="J34" s="560"/>
      <c r="K34" s="544"/>
      <c r="L34" s="544"/>
      <c r="M34" s="544"/>
      <c r="N34" s="544"/>
      <c r="O34" s="544"/>
      <c r="P34" s="544"/>
      <c r="Q34" s="545"/>
      <c r="R34" s="200"/>
      <c r="S34" s="543"/>
      <c r="T34" s="543"/>
      <c r="U34" s="543"/>
      <c r="V34" s="543"/>
      <c r="W34" s="543"/>
      <c r="X34" s="543"/>
      <c r="Y34" s="543"/>
      <c r="Z34" s="543"/>
      <c r="AA34" s="711"/>
      <c r="AB34" s="711"/>
      <c r="AC34" s="711"/>
      <c r="AD34" s="711"/>
      <c r="AE34" s="711"/>
      <c r="AF34" s="711"/>
      <c r="AG34" s="711"/>
      <c r="AH34" s="120"/>
    </row>
    <row r="35" spans="1:34" x14ac:dyDescent="0.2">
      <c r="A35" s="157"/>
      <c r="B35" s="158"/>
      <c r="C35" s="560"/>
      <c r="D35" s="560"/>
      <c r="E35" s="560"/>
      <c r="F35" s="560"/>
      <c r="G35" s="560"/>
      <c r="H35" s="560"/>
      <c r="I35" s="560"/>
      <c r="J35" s="560"/>
      <c r="K35" s="544"/>
      <c r="L35" s="544"/>
      <c r="M35" s="544"/>
      <c r="N35" s="544"/>
      <c r="O35" s="544"/>
      <c r="P35" s="544"/>
      <c r="Q35" s="545"/>
      <c r="R35" s="200"/>
      <c r="S35" s="543"/>
      <c r="T35" s="543"/>
      <c r="U35" s="543"/>
      <c r="V35" s="543"/>
      <c r="W35" s="543"/>
      <c r="X35" s="543"/>
      <c r="Y35" s="543"/>
      <c r="Z35" s="543"/>
      <c r="AA35" s="711"/>
      <c r="AB35" s="711"/>
      <c r="AC35" s="711"/>
      <c r="AD35" s="711"/>
      <c r="AE35" s="711"/>
      <c r="AF35" s="711"/>
      <c r="AG35" s="711"/>
      <c r="AH35" s="120"/>
    </row>
    <row r="36" spans="1:34" ht="13.5" thickBot="1" x14ac:dyDescent="0.25">
      <c r="A36" s="123"/>
      <c r="B36" s="124"/>
      <c r="C36" s="707"/>
      <c r="D36" s="707"/>
      <c r="E36" s="707"/>
      <c r="F36" s="707"/>
      <c r="G36" s="707"/>
      <c r="H36" s="707"/>
      <c r="I36" s="707"/>
      <c r="J36" s="707"/>
      <c r="K36" s="708"/>
      <c r="L36" s="708"/>
      <c r="M36" s="708"/>
      <c r="N36" s="708"/>
      <c r="O36" s="708"/>
      <c r="P36" s="708"/>
      <c r="Q36" s="709"/>
      <c r="R36" s="201"/>
      <c r="S36" s="710"/>
      <c r="T36" s="710"/>
      <c r="U36" s="710"/>
      <c r="V36" s="710"/>
      <c r="W36" s="710"/>
      <c r="X36" s="710"/>
      <c r="Y36" s="710"/>
      <c r="Z36" s="710"/>
      <c r="AA36" s="713"/>
      <c r="AB36" s="713"/>
      <c r="AC36" s="713"/>
      <c r="AD36" s="713"/>
      <c r="AE36" s="713"/>
      <c r="AF36" s="713"/>
      <c r="AG36" s="713"/>
      <c r="AH36" s="120"/>
    </row>
    <row r="37" spans="1:34" ht="18.75" customHeight="1" x14ac:dyDescent="0.2">
      <c r="A37" s="693" t="s">
        <v>118</v>
      </c>
      <c r="B37" s="694"/>
      <c r="C37" s="694"/>
      <c r="D37" s="694"/>
      <c r="E37" s="694"/>
      <c r="F37" s="694"/>
      <c r="G37" s="694"/>
      <c r="H37" s="694"/>
      <c r="I37" s="694"/>
      <c r="J37" s="695"/>
      <c r="K37" s="696">
        <f>SUM(K14:L27)</f>
        <v>0</v>
      </c>
      <c r="L37" s="696"/>
      <c r="M37" s="702"/>
      <c r="N37" s="702"/>
      <c r="O37" s="702"/>
      <c r="P37" s="702"/>
      <c r="Q37" s="703"/>
      <c r="R37" s="125"/>
      <c r="S37" s="704"/>
      <c r="T37" s="704"/>
      <c r="U37" s="704"/>
      <c r="V37" s="704"/>
      <c r="W37" s="704"/>
      <c r="X37" s="704"/>
      <c r="Y37" s="704"/>
      <c r="Z37" s="704"/>
      <c r="AA37" s="696">
        <f>SUM(AA14:AB27)</f>
        <v>0</v>
      </c>
      <c r="AB37" s="696"/>
      <c r="AC37" s="705"/>
      <c r="AD37" s="705"/>
      <c r="AE37" s="705"/>
      <c r="AF37" s="705"/>
      <c r="AG37" s="706"/>
      <c r="AH37" s="120"/>
    </row>
    <row r="38" spans="1:34" ht="18.75" customHeight="1" thickBot="1" x14ac:dyDescent="0.25">
      <c r="A38" s="697" t="s">
        <v>119</v>
      </c>
      <c r="B38" s="698"/>
      <c r="C38" s="698"/>
      <c r="D38" s="698"/>
      <c r="E38" s="698"/>
      <c r="F38" s="698"/>
      <c r="G38" s="698"/>
      <c r="H38" s="698"/>
      <c r="I38" s="698"/>
      <c r="J38" s="699"/>
      <c r="K38" s="690">
        <f>SUM(K29:L36)</f>
        <v>0</v>
      </c>
      <c r="L38" s="690"/>
      <c r="M38" s="691"/>
      <c r="N38" s="691"/>
      <c r="O38" s="691"/>
      <c r="P38" s="691"/>
      <c r="Q38" s="700"/>
      <c r="R38" s="126"/>
      <c r="S38" s="701"/>
      <c r="T38" s="701"/>
      <c r="U38" s="701"/>
      <c r="V38" s="701"/>
      <c r="W38" s="701"/>
      <c r="X38" s="701"/>
      <c r="Y38" s="701"/>
      <c r="Z38" s="701"/>
      <c r="AA38" s="690">
        <f>SUM(AA29:AB36)</f>
        <v>0</v>
      </c>
      <c r="AB38" s="690"/>
      <c r="AC38" s="691"/>
      <c r="AD38" s="691"/>
      <c r="AE38" s="691"/>
      <c r="AF38" s="691"/>
      <c r="AG38" s="692"/>
      <c r="AH38" s="120"/>
    </row>
    <row r="39" spans="1:34" ht="13.5" thickBot="1" x14ac:dyDescent="0.25">
      <c r="A39" s="127"/>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0"/>
    </row>
    <row r="40" spans="1:34" ht="13.5" thickBot="1" x14ac:dyDescent="0.25">
      <c r="A40" s="676"/>
      <c r="B40" s="677"/>
      <c r="C40" s="677"/>
      <c r="D40" s="677"/>
      <c r="E40" s="678"/>
      <c r="F40" s="685" t="s">
        <v>120</v>
      </c>
      <c r="G40" s="685"/>
      <c r="H40" s="685"/>
      <c r="I40" s="685"/>
      <c r="J40" s="685"/>
      <c r="K40" s="685"/>
      <c r="L40" s="685"/>
      <c r="M40" s="685"/>
      <c r="N40" s="685"/>
      <c r="O40" s="685"/>
      <c r="P40" s="685"/>
      <c r="Q40" s="686"/>
      <c r="R40" s="687" t="s">
        <v>121</v>
      </c>
      <c r="S40" s="685"/>
      <c r="T40" s="685"/>
      <c r="U40" s="685"/>
      <c r="V40" s="685"/>
      <c r="W40" s="685"/>
      <c r="X40" s="685"/>
      <c r="Y40" s="685"/>
      <c r="Z40" s="685"/>
      <c r="AA40" s="685"/>
      <c r="AB40" s="685"/>
      <c r="AC40" s="686"/>
      <c r="AD40" s="129"/>
      <c r="AE40" s="129"/>
      <c r="AF40" s="129"/>
      <c r="AG40" s="129"/>
      <c r="AH40" s="120"/>
    </row>
    <row r="41" spans="1:34" x14ac:dyDescent="0.2">
      <c r="A41" s="679"/>
      <c r="B41" s="680"/>
      <c r="C41" s="680"/>
      <c r="D41" s="680"/>
      <c r="E41" s="681"/>
      <c r="F41" s="670" t="s">
        <v>122</v>
      </c>
      <c r="G41" s="665"/>
      <c r="H41" s="688" t="s">
        <v>123</v>
      </c>
      <c r="I41" s="665"/>
      <c r="J41" s="670" t="s">
        <v>124</v>
      </c>
      <c r="K41" s="665"/>
      <c r="L41" s="670" t="s">
        <v>125</v>
      </c>
      <c r="M41" s="665"/>
      <c r="N41" s="670" t="s">
        <v>126</v>
      </c>
      <c r="O41" s="665"/>
      <c r="P41" s="662" t="s">
        <v>127</v>
      </c>
      <c r="Q41" s="663"/>
      <c r="R41" s="664" t="s">
        <v>122</v>
      </c>
      <c r="S41" s="665"/>
      <c r="T41" s="670" t="s">
        <v>123</v>
      </c>
      <c r="U41" s="665"/>
      <c r="V41" s="670" t="s">
        <v>124</v>
      </c>
      <c r="W41" s="665"/>
      <c r="X41" s="670" t="s">
        <v>125</v>
      </c>
      <c r="Y41" s="665"/>
      <c r="Z41" s="670" t="s">
        <v>126</v>
      </c>
      <c r="AA41" s="665"/>
      <c r="AB41" s="662" t="s">
        <v>127</v>
      </c>
      <c r="AC41" s="663"/>
      <c r="AD41" s="129"/>
      <c r="AE41" s="129"/>
      <c r="AF41" s="129"/>
      <c r="AG41" s="129"/>
      <c r="AH41" s="120"/>
    </row>
    <row r="42" spans="1:34" ht="13.5" thickBot="1" x14ac:dyDescent="0.25">
      <c r="A42" s="682"/>
      <c r="B42" s="683"/>
      <c r="C42" s="683"/>
      <c r="D42" s="683"/>
      <c r="E42" s="684"/>
      <c r="F42" s="671"/>
      <c r="G42" s="667"/>
      <c r="H42" s="689"/>
      <c r="I42" s="667"/>
      <c r="J42" s="671"/>
      <c r="K42" s="667"/>
      <c r="L42" s="671"/>
      <c r="M42" s="667"/>
      <c r="N42" s="671"/>
      <c r="O42" s="667"/>
      <c r="P42" s="130" t="s">
        <v>128</v>
      </c>
      <c r="Q42" s="131" t="s">
        <v>129</v>
      </c>
      <c r="R42" s="666"/>
      <c r="S42" s="667"/>
      <c r="T42" s="671"/>
      <c r="U42" s="667"/>
      <c r="V42" s="671"/>
      <c r="W42" s="667"/>
      <c r="X42" s="671"/>
      <c r="Y42" s="667"/>
      <c r="Z42" s="671"/>
      <c r="AA42" s="667"/>
      <c r="AB42" s="159" t="s">
        <v>128</v>
      </c>
      <c r="AC42" s="160" t="s">
        <v>129</v>
      </c>
      <c r="AD42" s="132"/>
      <c r="AE42" s="133"/>
      <c r="AF42" s="134"/>
      <c r="AG42" s="134"/>
    </row>
    <row r="43" spans="1:34" ht="13.5" thickBot="1" x14ac:dyDescent="0.25">
      <c r="A43" s="656" t="s">
        <v>97</v>
      </c>
      <c r="B43" s="657" t="s">
        <v>130</v>
      </c>
      <c r="C43" s="657"/>
      <c r="D43" s="657"/>
      <c r="E43" s="658"/>
      <c r="F43" s="659"/>
      <c r="G43" s="660"/>
      <c r="H43" s="661"/>
      <c r="I43" s="660"/>
      <c r="J43" s="661"/>
      <c r="K43" s="660"/>
      <c r="L43" s="661"/>
      <c r="M43" s="660"/>
      <c r="N43" s="672"/>
      <c r="O43" s="673"/>
      <c r="P43" s="202"/>
      <c r="Q43" s="203"/>
      <c r="R43" s="647"/>
      <c r="S43" s="648"/>
      <c r="T43" s="668"/>
      <c r="U43" s="669"/>
      <c r="V43" s="668"/>
      <c r="W43" s="669"/>
      <c r="X43" s="674"/>
      <c r="Y43" s="675"/>
      <c r="Z43" s="668"/>
      <c r="AA43" s="669"/>
      <c r="AB43" s="193"/>
      <c r="AC43" s="194"/>
    </row>
    <row r="44" spans="1:34" x14ac:dyDescent="0.2">
      <c r="A44" s="621"/>
      <c r="B44" s="628" t="s">
        <v>131</v>
      </c>
      <c r="C44" s="628"/>
      <c r="D44" s="628"/>
      <c r="E44" s="629"/>
      <c r="F44" s="659"/>
      <c r="G44" s="660"/>
      <c r="H44" s="646"/>
      <c r="I44" s="645"/>
      <c r="J44" s="646"/>
      <c r="K44" s="645"/>
      <c r="L44" s="646"/>
      <c r="M44" s="645"/>
      <c r="N44" s="672"/>
      <c r="O44" s="673"/>
      <c r="P44" s="204"/>
      <c r="Q44" s="205"/>
      <c r="R44" s="647"/>
      <c r="S44" s="648"/>
      <c r="T44" s="647"/>
      <c r="U44" s="648"/>
      <c r="V44" s="647"/>
      <c r="W44" s="648"/>
      <c r="X44" s="647"/>
      <c r="Y44" s="648"/>
      <c r="Z44" s="647"/>
      <c r="AA44" s="648"/>
      <c r="AB44" s="193"/>
      <c r="AC44" s="195"/>
    </row>
    <row r="45" spans="1:34" x14ac:dyDescent="0.2">
      <c r="A45" s="621"/>
      <c r="B45" s="628" t="s">
        <v>132</v>
      </c>
      <c r="C45" s="628"/>
      <c r="D45" s="628"/>
      <c r="E45" s="629"/>
      <c r="F45" s="659"/>
      <c r="G45" s="660"/>
      <c r="H45" s="646"/>
      <c r="I45" s="645"/>
      <c r="J45" s="646"/>
      <c r="K45" s="645"/>
      <c r="L45" s="646"/>
      <c r="M45" s="645"/>
      <c r="N45" s="646"/>
      <c r="O45" s="645"/>
      <c r="P45" s="204"/>
      <c r="Q45" s="205"/>
      <c r="R45" s="647"/>
      <c r="S45" s="648"/>
      <c r="T45" s="647"/>
      <c r="U45" s="648"/>
      <c r="V45" s="647"/>
      <c r="W45" s="648"/>
      <c r="X45" s="647"/>
      <c r="Y45" s="648"/>
      <c r="Z45" s="647"/>
      <c r="AA45" s="648"/>
      <c r="AB45" s="193"/>
      <c r="AC45" s="195"/>
    </row>
    <row r="46" spans="1:34" x14ac:dyDescent="0.2">
      <c r="A46" s="621"/>
      <c r="B46" s="628" t="s">
        <v>133</v>
      </c>
      <c r="C46" s="628"/>
      <c r="D46" s="628"/>
      <c r="E46" s="629"/>
      <c r="F46" s="659"/>
      <c r="G46" s="660"/>
      <c r="H46" s="646"/>
      <c r="I46" s="645"/>
      <c r="J46" s="646"/>
      <c r="K46" s="645"/>
      <c r="L46" s="646"/>
      <c r="M46" s="645"/>
      <c r="N46" s="646"/>
      <c r="O46" s="645"/>
      <c r="P46" s="204"/>
      <c r="Q46" s="205"/>
      <c r="R46" s="647"/>
      <c r="S46" s="648"/>
      <c r="T46" s="647"/>
      <c r="U46" s="648"/>
      <c r="V46" s="647"/>
      <c r="W46" s="648"/>
      <c r="X46" s="647"/>
      <c r="Y46" s="648"/>
      <c r="Z46" s="647"/>
      <c r="AA46" s="648"/>
      <c r="AB46" s="193"/>
      <c r="AC46" s="195"/>
    </row>
    <row r="47" spans="1:34" x14ac:dyDescent="0.2">
      <c r="A47" s="621"/>
      <c r="B47" s="628" t="s">
        <v>134</v>
      </c>
      <c r="C47" s="628"/>
      <c r="D47" s="628"/>
      <c r="E47" s="629"/>
      <c r="F47" s="644"/>
      <c r="G47" s="645"/>
      <c r="H47" s="646"/>
      <c r="I47" s="645"/>
      <c r="J47" s="646"/>
      <c r="K47" s="645"/>
      <c r="L47" s="646"/>
      <c r="M47" s="645"/>
      <c r="N47" s="646"/>
      <c r="O47" s="645"/>
      <c r="P47" s="204"/>
      <c r="Q47" s="205"/>
      <c r="R47" s="647"/>
      <c r="S47" s="648"/>
      <c r="T47" s="647"/>
      <c r="U47" s="648"/>
      <c r="V47" s="647"/>
      <c r="W47" s="648"/>
      <c r="X47" s="647"/>
      <c r="Y47" s="648"/>
      <c r="Z47" s="647"/>
      <c r="AA47" s="648"/>
      <c r="AB47" s="193"/>
      <c r="AC47" s="195"/>
    </row>
    <row r="48" spans="1:34" x14ac:dyDescent="0.2">
      <c r="A48" s="621"/>
      <c r="B48" s="628" t="s">
        <v>135</v>
      </c>
      <c r="C48" s="628"/>
      <c r="D48" s="628"/>
      <c r="E48" s="629"/>
      <c r="F48" s="646"/>
      <c r="G48" s="645"/>
      <c r="H48" s="646"/>
      <c r="I48" s="645"/>
      <c r="J48" s="646"/>
      <c r="K48" s="645"/>
      <c r="L48" s="646"/>
      <c r="M48" s="645"/>
      <c r="N48" s="646"/>
      <c r="O48" s="645"/>
      <c r="P48" s="204"/>
      <c r="Q48" s="205"/>
      <c r="R48" s="655"/>
      <c r="S48" s="648"/>
      <c r="T48" s="647"/>
      <c r="U48" s="648"/>
      <c r="V48" s="647"/>
      <c r="W48" s="648"/>
      <c r="X48" s="647"/>
      <c r="Y48" s="648"/>
      <c r="Z48" s="647"/>
      <c r="AA48" s="648"/>
      <c r="AB48" s="193"/>
      <c r="AC48" s="195"/>
    </row>
    <row r="49" spans="1:36" x14ac:dyDescent="0.2">
      <c r="A49" s="621"/>
      <c r="B49" s="628" t="s">
        <v>136</v>
      </c>
      <c r="C49" s="628"/>
      <c r="D49" s="628"/>
      <c r="E49" s="629"/>
      <c r="F49" s="646"/>
      <c r="G49" s="645"/>
      <c r="H49" s="646"/>
      <c r="I49" s="645"/>
      <c r="J49" s="646"/>
      <c r="K49" s="645"/>
      <c r="L49" s="646"/>
      <c r="M49" s="645"/>
      <c r="N49" s="646"/>
      <c r="O49" s="645"/>
      <c r="P49" s="204"/>
      <c r="Q49" s="205"/>
      <c r="R49" s="655"/>
      <c r="S49" s="648"/>
      <c r="T49" s="647"/>
      <c r="U49" s="648"/>
      <c r="V49" s="647"/>
      <c r="W49" s="648"/>
      <c r="X49" s="647"/>
      <c r="Y49" s="648"/>
      <c r="Z49" s="647"/>
      <c r="AA49" s="648"/>
      <c r="AB49" s="193"/>
      <c r="AC49" s="195"/>
    </row>
    <row r="50" spans="1:36" x14ac:dyDescent="0.2">
      <c r="A50" s="621"/>
      <c r="B50" s="628" t="s">
        <v>137</v>
      </c>
      <c r="C50" s="628"/>
      <c r="D50" s="628"/>
      <c r="E50" s="629"/>
      <c r="F50" s="644"/>
      <c r="G50" s="645"/>
      <c r="H50" s="646"/>
      <c r="I50" s="645"/>
      <c r="J50" s="646"/>
      <c r="K50" s="645"/>
      <c r="L50" s="646"/>
      <c r="M50" s="645"/>
      <c r="N50" s="646"/>
      <c r="O50" s="645"/>
      <c r="P50" s="204"/>
      <c r="Q50" s="205"/>
      <c r="R50" s="647"/>
      <c r="S50" s="648"/>
      <c r="T50" s="647"/>
      <c r="U50" s="648"/>
      <c r="V50" s="647"/>
      <c r="W50" s="648"/>
      <c r="X50" s="647"/>
      <c r="Y50" s="648"/>
      <c r="Z50" s="647"/>
      <c r="AA50" s="648"/>
      <c r="AB50" s="193"/>
      <c r="AC50" s="195"/>
    </row>
    <row r="51" spans="1:36" ht="13.5" thickBot="1" x14ac:dyDescent="0.25">
      <c r="A51" s="621"/>
      <c r="B51" s="649" t="s">
        <v>138</v>
      </c>
      <c r="C51" s="649"/>
      <c r="D51" s="649"/>
      <c r="E51" s="650"/>
      <c r="F51" s="651"/>
      <c r="G51" s="652"/>
      <c r="H51" s="651"/>
      <c r="I51" s="652"/>
      <c r="J51" s="651"/>
      <c r="K51" s="652"/>
      <c r="L51" s="651"/>
      <c r="M51" s="652"/>
      <c r="N51" s="651"/>
      <c r="O51" s="652"/>
      <c r="P51" s="206"/>
      <c r="Q51" s="207"/>
      <c r="R51" s="653"/>
      <c r="S51" s="654"/>
      <c r="T51" s="653"/>
      <c r="U51" s="654"/>
      <c r="V51" s="653"/>
      <c r="W51" s="654"/>
      <c r="X51" s="653"/>
      <c r="Y51" s="654"/>
      <c r="Z51" s="653"/>
      <c r="AA51" s="654"/>
      <c r="AB51" s="196"/>
      <c r="AC51" s="197"/>
    </row>
    <row r="52" spans="1:36" ht="14.25" thickTop="1" thickBot="1" x14ac:dyDescent="0.25">
      <c r="A52" s="620" t="s">
        <v>139</v>
      </c>
      <c r="B52" s="641" t="s">
        <v>140</v>
      </c>
      <c r="C52" s="641"/>
      <c r="D52" s="641"/>
      <c r="E52" s="642"/>
      <c r="F52" s="643"/>
      <c r="G52" s="623"/>
      <c r="H52" s="623"/>
      <c r="I52" s="623"/>
      <c r="J52" s="623"/>
      <c r="K52" s="623"/>
      <c r="L52" s="623"/>
      <c r="M52" s="623"/>
      <c r="N52" s="623"/>
      <c r="O52" s="623"/>
      <c r="P52" s="208"/>
      <c r="Q52" s="209"/>
      <c r="R52" s="640"/>
      <c r="S52" s="626"/>
      <c r="T52" s="626"/>
      <c r="U52" s="626"/>
      <c r="V52" s="626"/>
      <c r="W52" s="626"/>
      <c r="X52" s="626"/>
      <c r="Y52" s="626"/>
      <c r="Z52" s="626"/>
      <c r="AA52" s="626"/>
      <c r="AB52" s="212"/>
      <c r="AC52" s="213"/>
    </row>
    <row r="53" spans="1:36" ht="14.25" thickTop="1" thickBot="1" x14ac:dyDescent="0.25">
      <c r="A53" s="621"/>
      <c r="B53" s="628" t="s">
        <v>141</v>
      </c>
      <c r="C53" s="628"/>
      <c r="D53" s="628"/>
      <c r="E53" s="629"/>
      <c r="F53" s="630"/>
      <c r="G53" s="625"/>
      <c r="H53" s="625"/>
      <c r="I53" s="625"/>
      <c r="J53" s="625"/>
      <c r="K53" s="625"/>
      <c r="L53" s="625"/>
      <c r="M53" s="625"/>
      <c r="N53" s="623"/>
      <c r="O53" s="623"/>
      <c r="P53" s="210"/>
      <c r="Q53" s="135"/>
      <c r="R53" s="636"/>
      <c r="S53" s="627"/>
      <c r="T53" s="627"/>
      <c r="U53" s="627"/>
      <c r="V53" s="627"/>
      <c r="W53" s="627"/>
      <c r="X53" s="627"/>
      <c r="Y53" s="627"/>
      <c r="Z53" s="627"/>
      <c r="AA53" s="627"/>
      <c r="AB53" s="214"/>
      <c r="AC53" s="194"/>
    </row>
    <row r="54" spans="1:36" ht="14.25" thickTop="1" thickBot="1" x14ac:dyDescent="0.25">
      <c r="A54" s="621"/>
      <c r="B54" s="628" t="s">
        <v>142</v>
      </c>
      <c r="C54" s="628"/>
      <c r="D54" s="628"/>
      <c r="E54" s="629"/>
      <c r="F54" s="630"/>
      <c r="G54" s="625"/>
      <c r="H54" s="625"/>
      <c r="I54" s="625"/>
      <c r="J54" s="625"/>
      <c r="K54" s="625"/>
      <c r="L54" s="625"/>
      <c r="M54" s="625"/>
      <c r="N54" s="623"/>
      <c r="O54" s="623"/>
      <c r="P54" s="210"/>
      <c r="Q54" s="135"/>
      <c r="R54" s="636"/>
      <c r="S54" s="627"/>
      <c r="T54" s="627"/>
      <c r="U54" s="627"/>
      <c r="V54" s="627"/>
      <c r="W54" s="627"/>
      <c r="X54" s="627"/>
      <c r="Y54" s="627"/>
      <c r="Z54" s="627"/>
      <c r="AA54" s="627"/>
      <c r="AB54" s="214"/>
      <c r="AC54" s="194"/>
      <c r="AD54" s="136"/>
      <c r="AE54" s="137"/>
      <c r="AF54" s="137"/>
      <c r="AG54" s="137"/>
      <c r="AH54" s="137"/>
      <c r="AI54" s="137"/>
      <c r="AJ54" s="137"/>
    </row>
    <row r="55" spans="1:36" ht="14.25" thickTop="1" thickBot="1" x14ac:dyDescent="0.25">
      <c r="A55" s="621"/>
      <c r="B55" s="639" t="s">
        <v>143</v>
      </c>
      <c r="C55" s="562"/>
      <c r="D55" s="562"/>
      <c r="E55" s="563"/>
      <c r="F55" s="630"/>
      <c r="G55" s="625"/>
      <c r="H55" s="625"/>
      <c r="I55" s="625"/>
      <c r="J55" s="625"/>
      <c r="K55" s="625"/>
      <c r="L55" s="625"/>
      <c r="M55" s="625"/>
      <c r="N55" s="623"/>
      <c r="O55" s="623"/>
      <c r="P55" s="210"/>
      <c r="Q55" s="135"/>
      <c r="R55" s="636"/>
      <c r="S55" s="627"/>
      <c r="T55" s="627"/>
      <c r="U55" s="627"/>
      <c r="V55" s="627"/>
      <c r="W55" s="627"/>
      <c r="X55" s="627"/>
      <c r="Y55" s="627"/>
      <c r="Z55" s="627"/>
      <c r="AA55" s="627"/>
      <c r="AB55" s="214"/>
      <c r="AC55" s="194"/>
      <c r="AD55" s="136"/>
      <c r="AE55" s="137"/>
      <c r="AF55" s="137"/>
      <c r="AG55" s="137"/>
      <c r="AH55" s="137"/>
      <c r="AI55" s="137"/>
      <c r="AJ55" s="137"/>
    </row>
    <row r="56" spans="1:36" ht="14.25" thickTop="1" thickBot="1" x14ac:dyDescent="0.25">
      <c r="A56" s="621"/>
      <c r="B56" s="628" t="s">
        <v>144</v>
      </c>
      <c r="C56" s="628"/>
      <c r="D56" s="628"/>
      <c r="E56" s="629"/>
      <c r="F56" s="630"/>
      <c r="G56" s="625"/>
      <c r="H56" s="625"/>
      <c r="I56" s="625"/>
      <c r="J56" s="625"/>
      <c r="K56" s="625"/>
      <c r="L56" s="625"/>
      <c r="M56" s="625"/>
      <c r="N56" s="623"/>
      <c r="O56" s="623"/>
      <c r="P56" s="210"/>
      <c r="Q56" s="135"/>
      <c r="R56" s="636"/>
      <c r="S56" s="627"/>
      <c r="T56" s="627"/>
      <c r="U56" s="627"/>
      <c r="V56" s="627"/>
      <c r="W56" s="627"/>
      <c r="X56" s="627"/>
      <c r="Y56" s="627"/>
      <c r="Z56" s="627"/>
      <c r="AA56" s="627"/>
      <c r="AB56" s="214"/>
      <c r="AC56" s="194"/>
      <c r="AD56" s="136"/>
      <c r="AE56" s="137"/>
      <c r="AF56" s="137"/>
      <c r="AG56" s="137"/>
      <c r="AH56" s="137"/>
      <c r="AI56" s="137"/>
      <c r="AJ56" s="137"/>
    </row>
    <row r="57" spans="1:36" ht="14.25" thickTop="1" thickBot="1" x14ac:dyDescent="0.25">
      <c r="A57" s="622"/>
      <c r="B57" s="631" t="s">
        <v>145</v>
      </c>
      <c r="C57" s="631"/>
      <c r="D57" s="631"/>
      <c r="E57" s="632"/>
      <c r="F57" s="633"/>
      <c r="G57" s="624"/>
      <c r="H57" s="624"/>
      <c r="I57" s="624"/>
      <c r="J57" s="624"/>
      <c r="K57" s="624"/>
      <c r="L57" s="624"/>
      <c r="M57" s="624"/>
      <c r="N57" s="623"/>
      <c r="O57" s="623"/>
      <c r="P57" s="211"/>
      <c r="Q57" s="138"/>
      <c r="R57" s="637"/>
      <c r="S57" s="638"/>
      <c r="T57" s="638"/>
      <c r="U57" s="638"/>
      <c r="V57" s="638"/>
      <c r="W57" s="638"/>
      <c r="X57" s="638"/>
      <c r="Y57" s="638"/>
      <c r="Z57" s="638"/>
      <c r="AA57" s="638"/>
      <c r="AB57" s="215"/>
      <c r="AC57" s="197"/>
      <c r="AD57" s="566" t="s">
        <v>146</v>
      </c>
      <c r="AE57" s="567"/>
      <c r="AF57" s="566" t="s">
        <v>147</v>
      </c>
      <c r="AG57" s="567"/>
    </row>
    <row r="58" spans="1:36" ht="13.5" thickTop="1" x14ac:dyDescent="0.2">
      <c r="A58" s="568" t="s">
        <v>118</v>
      </c>
      <c r="B58" s="569"/>
      <c r="C58" s="569"/>
      <c r="D58" s="569"/>
      <c r="E58" s="570"/>
      <c r="F58" s="589">
        <f>9-COUNTBLANK(F43:F51)</f>
        <v>0</v>
      </c>
      <c r="G58" s="590"/>
      <c r="H58" s="589">
        <f>9-COUNTBLANK(H43:H51)</f>
        <v>0</v>
      </c>
      <c r="I58" s="590"/>
      <c r="J58" s="589">
        <f>9-COUNTBLANK(J43:J51)</f>
        <v>0</v>
      </c>
      <c r="K58" s="590"/>
      <c r="L58" s="589">
        <f>9-COUNTBLANK(L43:L51)</f>
        <v>0</v>
      </c>
      <c r="M58" s="590"/>
      <c r="N58" s="589">
        <f>9-COUNTBLANK(N43:N51)</f>
        <v>0</v>
      </c>
      <c r="O58" s="590"/>
      <c r="P58" s="139">
        <f>9-COUNTBLANK(P43:P51)</f>
        <v>0</v>
      </c>
      <c r="Q58" s="140"/>
      <c r="R58" s="587">
        <f>9-COUNTBLANK(R43:R51)</f>
        <v>0</v>
      </c>
      <c r="S58" s="588"/>
      <c r="T58" s="587">
        <f>9-COUNTBLANK(T43:T51)</f>
        <v>0</v>
      </c>
      <c r="U58" s="588"/>
      <c r="V58" s="587">
        <f>9-COUNTBLANK(V43:V51)</f>
        <v>0</v>
      </c>
      <c r="W58" s="588"/>
      <c r="X58" s="587">
        <f>9-COUNTBLANK(X43:X51)</f>
        <v>0</v>
      </c>
      <c r="Y58" s="588"/>
      <c r="Z58" s="587">
        <f>9-COUNTBLANK(Z43:Z51)</f>
        <v>0</v>
      </c>
      <c r="AA58" s="588"/>
      <c r="AB58" s="139">
        <f>9-COUNTBLANK(AB43:AB51)</f>
        <v>0</v>
      </c>
      <c r="AC58" s="141"/>
      <c r="AD58" s="613">
        <f>SUM(F58:Q58)</f>
        <v>0</v>
      </c>
      <c r="AE58" s="614"/>
      <c r="AF58" s="634">
        <f>SUM(R58:AC58)</f>
        <v>0</v>
      </c>
      <c r="AG58" s="635"/>
    </row>
    <row r="59" spans="1:36" x14ac:dyDescent="0.2">
      <c r="A59" s="561" t="s">
        <v>119</v>
      </c>
      <c r="B59" s="562"/>
      <c r="C59" s="562"/>
      <c r="D59" s="562"/>
      <c r="E59" s="563"/>
      <c r="F59" s="564">
        <f>6-COUNTBLANK(F52:F57)</f>
        <v>0</v>
      </c>
      <c r="G59" s="565"/>
      <c r="H59" s="564">
        <f>6-COUNTBLANK(H52:H57)</f>
        <v>0</v>
      </c>
      <c r="I59" s="565"/>
      <c r="J59" s="564">
        <f>6-COUNTBLANK(J52:J57)</f>
        <v>0</v>
      </c>
      <c r="K59" s="565"/>
      <c r="L59" s="564">
        <f>6-COUNTBLANK(L52:L57)</f>
        <v>0</v>
      </c>
      <c r="M59" s="565"/>
      <c r="N59" s="564">
        <f>6-COUNTBLANK(N52:N57)</f>
        <v>0</v>
      </c>
      <c r="O59" s="565"/>
      <c r="P59" s="142"/>
      <c r="Q59" s="143">
        <f>9-COUNTBLANK(Q43:Q51)</f>
        <v>0</v>
      </c>
      <c r="R59" s="587">
        <f>6-COUNTBLANK(R52:R57)</f>
        <v>0</v>
      </c>
      <c r="S59" s="588"/>
      <c r="T59" s="587">
        <f>6-COUNTBLANK(T52:T57)</f>
        <v>0</v>
      </c>
      <c r="U59" s="588"/>
      <c r="V59" s="587">
        <f>6-COUNTBLANK(V52:V57)</f>
        <v>0</v>
      </c>
      <c r="W59" s="588"/>
      <c r="X59" s="587">
        <f>6-COUNTBLANK(X52:X57)</f>
        <v>0</v>
      </c>
      <c r="Y59" s="588"/>
      <c r="Z59" s="587">
        <f>6-COUNTBLANK(Z52:Z57)</f>
        <v>0</v>
      </c>
      <c r="AA59" s="588"/>
      <c r="AB59" s="144"/>
      <c r="AC59" s="145">
        <f>6-COUNTBLANK(AC52:AC57)</f>
        <v>0</v>
      </c>
      <c r="AD59" s="613">
        <f>SUM(F59:Q59)</f>
        <v>0</v>
      </c>
      <c r="AE59" s="614"/>
      <c r="AF59" s="614">
        <f>SUM(R59:AC59)</f>
        <v>0</v>
      </c>
      <c r="AG59" s="615"/>
    </row>
    <row r="60" spans="1:36" ht="13.5" thickBot="1" x14ac:dyDescent="0.25">
      <c r="A60" s="616" t="s">
        <v>148</v>
      </c>
      <c r="B60" s="617"/>
      <c r="C60" s="617"/>
      <c r="D60" s="617"/>
      <c r="E60" s="618"/>
      <c r="F60" s="619">
        <f>F58+F59</f>
        <v>0</v>
      </c>
      <c r="G60" s="586"/>
      <c r="H60" s="619">
        <f>H58+H59</f>
        <v>0</v>
      </c>
      <c r="I60" s="586"/>
      <c r="J60" s="619">
        <f>J58+J59</f>
        <v>0</v>
      </c>
      <c r="K60" s="586"/>
      <c r="L60" s="619">
        <f>L58+L59</f>
        <v>0</v>
      </c>
      <c r="M60" s="586"/>
      <c r="N60" s="619">
        <f>N58+N59</f>
        <v>0</v>
      </c>
      <c r="O60" s="586"/>
      <c r="P60" s="146">
        <f>P58+P59</f>
        <v>0</v>
      </c>
      <c r="Q60" s="147">
        <f>Q58+Q59</f>
        <v>0</v>
      </c>
      <c r="R60" s="585">
        <f>R58+R59</f>
        <v>0</v>
      </c>
      <c r="S60" s="586"/>
      <c r="T60" s="585">
        <f>T58+T59</f>
        <v>0</v>
      </c>
      <c r="U60" s="586"/>
      <c r="V60" s="585">
        <f>V58+V59</f>
        <v>0</v>
      </c>
      <c r="W60" s="586"/>
      <c r="X60" s="585">
        <f>X58+X59</f>
        <v>0</v>
      </c>
      <c r="Y60" s="586"/>
      <c r="Z60" s="585">
        <f>Z58+Z59</f>
        <v>0</v>
      </c>
      <c r="AA60" s="586"/>
      <c r="AB60" s="146">
        <f>AB58+AB59</f>
        <v>0</v>
      </c>
      <c r="AC60" s="148">
        <f>AC58+AC59</f>
        <v>0</v>
      </c>
      <c r="AD60" s="608">
        <f>SUM(F60:AC60)</f>
        <v>0</v>
      </c>
      <c r="AE60" s="609"/>
      <c r="AF60" s="609"/>
      <c r="AG60" s="610"/>
    </row>
    <row r="61" spans="1:36" ht="13.5" thickTop="1" x14ac:dyDescent="0.2">
      <c r="A61" s="149"/>
      <c r="B61" s="149"/>
      <c r="C61" s="149"/>
      <c r="D61" s="150"/>
      <c r="E61" s="150"/>
      <c r="F61" s="150"/>
      <c r="G61" s="150"/>
      <c r="H61" s="150"/>
      <c r="I61" s="150"/>
      <c r="J61" s="150"/>
      <c r="K61" s="150"/>
      <c r="L61" s="150"/>
      <c r="M61" s="150"/>
      <c r="N61" s="150"/>
      <c r="O61" s="150"/>
      <c r="P61" s="151"/>
      <c r="Q61" s="150"/>
      <c r="R61" s="150"/>
      <c r="S61" s="150"/>
      <c r="T61" s="150"/>
      <c r="U61" s="150"/>
      <c r="V61" s="150"/>
      <c r="W61" s="150"/>
      <c r="X61" s="150"/>
      <c r="Y61" s="150"/>
      <c r="Z61" s="150"/>
      <c r="AA61" s="150"/>
      <c r="AB61" s="151"/>
      <c r="AC61" s="151"/>
      <c r="AD61" s="150"/>
      <c r="AE61" s="150"/>
      <c r="AF61" s="150"/>
      <c r="AG61" s="150"/>
    </row>
    <row r="62" spans="1:36" ht="18.75" customHeight="1" x14ac:dyDescent="0.2">
      <c r="A62" s="611" t="s">
        <v>149</v>
      </c>
      <c r="B62" s="612"/>
      <c r="C62" s="612"/>
      <c r="D62" s="612"/>
      <c r="E62" s="612"/>
      <c r="F62" s="612"/>
      <c r="G62" s="612"/>
      <c r="H62" s="612"/>
      <c r="I62" s="612"/>
      <c r="J62" s="612"/>
      <c r="K62" s="612"/>
      <c r="L62" s="612"/>
      <c r="M62" s="612"/>
      <c r="N62" s="612"/>
      <c r="O62" s="612"/>
      <c r="P62" s="612"/>
      <c r="Q62" s="612"/>
      <c r="S62" s="611" t="s">
        <v>150</v>
      </c>
      <c r="T62" s="612"/>
      <c r="U62" s="612"/>
      <c r="V62" s="612"/>
      <c r="W62" s="612"/>
      <c r="X62" s="612"/>
      <c r="Y62" s="612"/>
      <c r="Z62" s="612"/>
      <c r="AA62" s="612"/>
      <c r="AB62" s="612"/>
      <c r="AC62" s="612"/>
      <c r="AD62" s="612"/>
      <c r="AE62" s="612"/>
      <c r="AF62" s="612"/>
      <c r="AG62" s="612"/>
    </row>
    <row r="63" spans="1:36" ht="16.5" customHeight="1" x14ac:dyDescent="0.2">
      <c r="A63" s="571" t="s">
        <v>151</v>
      </c>
      <c r="B63" s="572" t="s">
        <v>152</v>
      </c>
      <c r="C63" s="573"/>
      <c r="D63" s="573"/>
      <c r="E63" s="573"/>
      <c r="F63" s="573"/>
      <c r="G63" s="573"/>
      <c r="H63" s="574"/>
      <c r="I63" s="575"/>
      <c r="J63" s="576"/>
      <c r="K63" s="576"/>
      <c r="L63" s="576"/>
      <c r="M63" s="576"/>
      <c r="N63" s="576"/>
      <c r="O63" s="576"/>
      <c r="P63" s="576"/>
      <c r="Q63" s="576"/>
      <c r="S63" s="577" t="s">
        <v>153</v>
      </c>
      <c r="T63" s="579" t="s">
        <v>154</v>
      </c>
      <c r="U63" s="579"/>
      <c r="V63" s="579"/>
      <c r="W63" s="579"/>
      <c r="X63" s="579"/>
      <c r="Y63" s="575"/>
      <c r="Z63" s="576"/>
      <c r="AA63" s="576"/>
      <c r="AB63" s="576"/>
      <c r="AC63" s="576"/>
      <c r="AD63" s="576"/>
      <c r="AE63" s="576"/>
      <c r="AF63" s="576"/>
      <c r="AG63" s="576"/>
    </row>
    <row r="64" spans="1:36" ht="18.75" customHeight="1" x14ac:dyDescent="0.2">
      <c r="A64" s="571"/>
      <c r="B64" s="546" t="s">
        <v>24</v>
      </c>
      <c r="C64" s="580"/>
      <c r="D64" s="580"/>
      <c r="E64" s="580"/>
      <c r="F64" s="580"/>
      <c r="G64" s="580"/>
      <c r="H64" s="581"/>
      <c r="I64" s="584"/>
      <c r="J64" s="584"/>
      <c r="K64" s="584"/>
      <c r="L64" s="584"/>
      <c r="M64" s="584"/>
      <c r="N64" s="584"/>
      <c r="O64" s="584"/>
      <c r="P64" s="584"/>
      <c r="Q64" s="584"/>
      <c r="S64" s="578"/>
      <c r="T64" s="606" t="s">
        <v>24</v>
      </c>
      <c r="U64" s="607"/>
      <c r="V64" s="607"/>
      <c r="W64" s="607"/>
      <c r="X64" s="607"/>
      <c r="Y64" s="584"/>
      <c r="Z64" s="584"/>
      <c r="AA64" s="584"/>
      <c r="AB64" s="584"/>
      <c r="AC64" s="584"/>
      <c r="AD64" s="584"/>
      <c r="AE64" s="584"/>
      <c r="AF64" s="584"/>
      <c r="AG64" s="584"/>
    </row>
    <row r="65" spans="1:33" x14ac:dyDescent="0.2">
      <c r="A65" s="571"/>
      <c r="B65" s="582"/>
      <c r="C65" s="582"/>
      <c r="D65" s="582"/>
      <c r="E65" s="582"/>
      <c r="F65" s="582"/>
      <c r="G65" s="582"/>
      <c r="H65" s="583"/>
      <c r="I65" s="584"/>
      <c r="J65" s="584"/>
      <c r="K65" s="584"/>
      <c r="L65" s="584"/>
      <c r="M65" s="584"/>
      <c r="N65" s="584"/>
      <c r="O65" s="584"/>
      <c r="P65" s="584"/>
      <c r="Q65" s="584"/>
      <c r="S65" s="578"/>
      <c r="T65" s="607"/>
      <c r="U65" s="607"/>
      <c r="V65" s="607"/>
      <c r="W65" s="607"/>
      <c r="X65" s="607"/>
      <c r="Y65" s="584"/>
      <c r="Z65" s="584"/>
      <c r="AA65" s="584"/>
      <c r="AB65" s="584"/>
      <c r="AC65" s="584"/>
      <c r="AD65" s="584"/>
      <c r="AE65" s="584"/>
      <c r="AF65" s="584"/>
      <c r="AG65" s="584"/>
    </row>
    <row r="66" spans="1:33" ht="12.75" customHeight="1" x14ac:dyDescent="0.2">
      <c r="A66" s="571"/>
      <c r="B66" s="546" t="s">
        <v>25</v>
      </c>
      <c r="C66" s="547"/>
      <c r="D66" s="547"/>
      <c r="E66" s="547"/>
      <c r="F66" s="547"/>
      <c r="G66" s="547"/>
      <c r="H66" s="548"/>
      <c r="I66" s="551">
        <f>G7</f>
        <v>0</v>
      </c>
      <c r="J66" s="552"/>
      <c r="K66" s="552"/>
      <c r="L66" s="552"/>
      <c r="M66" s="552"/>
      <c r="N66" s="552"/>
      <c r="O66" s="552"/>
      <c r="P66" s="552"/>
      <c r="Q66" s="553"/>
      <c r="S66" s="578"/>
      <c r="T66" s="557" t="s">
        <v>25</v>
      </c>
      <c r="U66" s="547"/>
      <c r="V66" s="547"/>
      <c r="W66" s="547"/>
      <c r="X66" s="548"/>
      <c r="Y66" s="559"/>
      <c r="Z66" s="559"/>
      <c r="AA66" s="559"/>
      <c r="AB66" s="559"/>
      <c r="AC66" s="559"/>
      <c r="AD66" s="559"/>
      <c r="AE66" s="559"/>
      <c r="AF66" s="559"/>
      <c r="AG66" s="559"/>
    </row>
    <row r="67" spans="1:33" x14ac:dyDescent="0.2">
      <c r="A67" s="571"/>
      <c r="B67" s="549"/>
      <c r="C67" s="549"/>
      <c r="D67" s="549"/>
      <c r="E67" s="549"/>
      <c r="F67" s="549"/>
      <c r="G67" s="549"/>
      <c r="H67" s="550"/>
      <c r="I67" s="554"/>
      <c r="J67" s="555"/>
      <c r="K67" s="555"/>
      <c r="L67" s="555"/>
      <c r="M67" s="555"/>
      <c r="N67" s="555"/>
      <c r="O67" s="555"/>
      <c r="P67" s="555"/>
      <c r="Q67" s="556"/>
      <c r="S67" s="578"/>
      <c r="T67" s="558"/>
      <c r="U67" s="549"/>
      <c r="V67" s="549"/>
      <c r="W67" s="549"/>
      <c r="X67" s="550"/>
      <c r="Y67" s="559"/>
      <c r="Z67" s="559"/>
      <c r="AA67" s="559"/>
      <c r="AB67" s="559"/>
      <c r="AC67" s="559"/>
      <c r="AD67" s="559"/>
      <c r="AE67" s="559"/>
      <c r="AF67" s="559"/>
      <c r="AG67" s="559"/>
    </row>
    <row r="70" spans="1:33" x14ac:dyDescent="0.2">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row>
    <row r="71" spans="1:33" x14ac:dyDescent="0.2">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row>
    <row r="72" spans="1:33" ht="12.75" customHeight="1" x14ac:dyDescent="0.2">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row>
    <row r="73" spans="1:33" x14ac:dyDescent="0.2">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row>
    <row r="74" spans="1:33" x14ac:dyDescent="0.2">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row>
    <row r="75" spans="1:33" x14ac:dyDescent="0.2">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row>
    <row r="76" spans="1:33" x14ac:dyDescent="0.2">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row>
    <row r="77" spans="1:33" x14ac:dyDescent="0.2">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row>
    <row r="78" spans="1:33" x14ac:dyDescent="0.2">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row>
    <row r="79" spans="1:33" x14ac:dyDescent="0.2">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row>
    <row r="80" spans="1:33" x14ac:dyDescent="0.2">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row>
    <row r="81" spans="1:31" ht="13.5" customHeight="1" x14ac:dyDescent="0.2">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row>
    <row r="82" spans="1:31" x14ac:dyDescent="0.2">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row>
    <row r="83" spans="1:31" x14ac:dyDescent="0.2">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row>
    <row r="84" spans="1:31" x14ac:dyDescent="0.2">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row>
    <row r="85" spans="1:31" x14ac:dyDescent="0.2">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row>
    <row r="86" spans="1:31" x14ac:dyDescent="0.2">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row>
    <row r="87" spans="1:31" x14ac:dyDescent="0.2">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row>
    <row r="88" spans="1:31" x14ac:dyDescent="0.2">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row>
    <row r="89" spans="1:31" x14ac:dyDescent="0.2">
      <c r="A89" s="152"/>
    </row>
  </sheetData>
  <sheetProtection password="CC9B" sheet="1" objects="1" scenarios="1"/>
  <mergeCells count="408">
    <mergeCell ref="A2:AG2"/>
    <mergeCell ref="A3:AG3"/>
    <mergeCell ref="A4:AG4"/>
    <mergeCell ref="A7:F7"/>
    <mergeCell ref="G7:R7"/>
    <mergeCell ref="S7:W7"/>
    <mergeCell ref="X7:AG7"/>
    <mergeCell ref="A5:AG5"/>
    <mergeCell ref="B11:Q11"/>
    <mergeCell ref="R11:AG11"/>
    <mergeCell ref="C12:J12"/>
    <mergeCell ref="K12:L12"/>
    <mergeCell ref="M12:Q12"/>
    <mergeCell ref="S12:Z12"/>
    <mergeCell ref="AA12:AB12"/>
    <mergeCell ref="AC12:AG12"/>
    <mergeCell ref="A8:F8"/>
    <mergeCell ref="G8:R8"/>
    <mergeCell ref="S8:W8"/>
    <mergeCell ref="X8:AG8"/>
    <mergeCell ref="A9:F9"/>
    <mergeCell ref="G9:R9"/>
    <mergeCell ref="S9:W9"/>
    <mergeCell ref="X9:AG9"/>
    <mergeCell ref="A13:AG13"/>
    <mergeCell ref="C14:J14"/>
    <mergeCell ref="K14:L14"/>
    <mergeCell ref="M14:Q14"/>
    <mergeCell ref="S14:Z14"/>
    <mergeCell ref="AA14:AB14"/>
    <mergeCell ref="AC14:AG14"/>
    <mergeCell ref="AA15:AB15"/>
    <mergeCell ref="AC15:AG15"/>
    <mergeCell ref="C17:J17"/>
    <mergeCell ref="K17:L17"/>
    <mergeCell ref="M17:Q17"/>
    <mergeCell ref="S17:Z17"/>
    <mergeCell ref="AA17:AB17"/>
    <mergeCell ref="AC17:AG17"/>
    <mergeCell ref="AA16:AB16"/>
    <mergeCell ref="AC16:AG16"/>
    <mergeCell ref="C15:J15"/>
    <mergeCell ref="K15:L15"/>
    <mergeCell ref="M15:Q15"/>
    <mergeCell ref="C16:J16"/>
    <mergeCell ref="K16:L16"/>
    <mergeCell ref="M16:Q16"/>
    <mergeCell ref="S16:Z16"/>
    <mergeCell ref="S15:Z15"/>
    <mergeCell ref="K18:L18"/>
    <mergeCell ref="M18:Q18"/>
    <mergeCell ref="S18:Z18"/>
    <mergeCell ref="AA18:AB18"/>
    <mergeCell ref="AC18:AG18"/>
    <mergeCell ref="C19:J19"/>
    <mergeCell ref="K19:L19"/>
    <mergeCell ref="M19:Q19"/>
    <mergeCell ref="S19:Z19"/>
    <mergeCell ref="AA19:AB19"/>
    <mergeCell ref="C18:J18"/>
    <mergeCell ref="S22:Z22"/>
    <mergeCell ref="M21:Q21"/>
    <mergeCell ref="S21:Z21"/>
    <mergeCell ref="C23:J23"/>
    <mergeCell ref="K23:L23"/>
    <mergeCell ref="M23:Q23"/>
    <mergeCell ref="S23:Z23"/>
    <mergeCell ref="AC19:AG19"/>
    <mergeCell ref="AA20:AB20"/>
    <mergeCell ref="AC20:AG20"/>
    <mergeCell ref="AA22:AB22"/>
    <mergeCell ref="AC22:AG22"/>
    <mergeCell ref="C21:J21"/>
    <mergeCell ref="K21:L21"/>
    <mergeCell ref="C22:J22"/>
    <mergeCell ref="K22:L22"/>
    <mergeCell ref="M22:Q22"/>
    <mergeCell ref="AA21:AB21"/>
    <mergeCell ref="AC21:AG21"/>
    <mergeCell ref="C20:J20"/>
    <mergeCell ref="K20:L20"/>
    <mergeCell ref="M20:Q20"/>
    <mergeCell ref="S20:Z20"/>
    <mergeCell ref="C26:J26"/>
    <mergeCell ref="K26:L26"/>
    <mergeCell ref="M26:Q26"/>
    <mergeCell ref="S26:Z26"/>
    <mergeCell ref="M25:Q25"/>
    <mergeCell ref="S25:Z25"/>
    <mergeCell ref="AC23:AG23"/>
    <mergeCell ref="AA24:AB24"/>
    <mergeCell ref="AC24:AG24"/>
    <mergeCell ref="AC25:AG25"/>
    <mergeCell ref="AA26:AB26"/>
    <mergeCell ref="AC26:AG26"/>
    <mergeCell ref="C24:J24"/>
    <mergeCell ref="K24:L24"/>
    <mergeCell ref="M24:Q24"/>
    <mergeCell ref="S24:Z24"/>
    <mergeCell ref="AA25:AB25"/>
    <mergeCell ref="AA23:AB23"/>
    <mergeCell ref="C25:J25"/>
    <mergeCell ref="K25:L25"/>
    <mergeCell ref="AC29:AG29"/>
    <mergeCell ref="K27:L27"/>
    <mergeCell ref="M27:Q27"/>
    <mergeCell ref="S27:Z27"/>
    <mergeCell ref="AA27:AB27"/>
    <mergeCell ref="AC27:AG27"/>
    <mergeCell ref="K29:L29"/>
    <mergeCell ref="M29:Q29"/>
    <mergeCell ref="S29:Z29"/>
    <mergeCell ref="AA29:AB29"/>
    <mergeCell ref="C36:J36"/>
    <mergeCell ref="K36:L36"/>
    <mergeCell ref="M36:Q36"/>
    <mergeCell ref="S36:Z36"/>
    <mergeCell ref="AA31:AB31"/>
    <mergeCell ref="AC31:AG31"/>
    <mergeCell ref="C30:J30"/>
    <mergeCell ref="S30:Z30"/>
    <mergeCell ref="C31:J31"/>
    <mergeCell ref="K31:L31"/>
    <mergeCell ref="M31:Q31"/>
    <mergeCell ref="S31:Z31"/>
    <mergeCell ref="AA30:AB30"/>
    <mergeCell ref="AC30:AG30"/>
    <mergeCell ref="AC32:AG32"/>
    <mergeCell ref="AA36:AB36"/>
    <mergeCell ref="AC36:AG36"/>
    <mergeCell ref="AA33:AB33"/>
    <mergeCell ref="AA34:AB34"/>
    <mergeCell ref="AA35:AB35"/>
    <mergeCell ref="AC33:AG33"/>
    <mergeCell ref="AC34:AG34"/>
    <mergeCell ref="AC35:AG35"/>
    <mergeCell ref="K30:L30"/>
    <mergeCell ref="AA38:AB38"/>
    <mergeCell ref="AC38:AG38"/>
    <mergeCell ref="A37:J37"/>
    <mergeCell ref="K37:L37"/>
    <mergeCell ref="A38:J38"/>
    <mergeCell ref="K38:L38"/>
    <mergeCell ref="M38:Q38"/>
    <mergeCell ref="S38:Z38"/>
    <mergeCell ref="M37:Q37"/>
    <mergeCell ref="S37:Z37"/>
    <mergeCell ref="AA37:AB37"/>
    <mergeCell ref="AC37:AG37"/>
    <mergeCell ref="A40:E42"/>
    <mergeCell ref="F40:Q40"/>
    <mergeCell ref="R40:AC40"/>
    <mergeCell ref="F41:G42"/>
    <mergeCell ref="H41:I42"/>
    <mergeCell ref="J41:K42"/>
    <mergeCell ref="L41:M42"/>
    <mergeCell ref="N41:O42"/>
    <mergeCell ref="T41:U42"/>
    <mergeCell ref="V41:W42"/>
    <mergeCell ref="X47:Y47"/>
    <mergeCell ref="X48:Y48"/>
    <mergeCell ref="X50:Y50"/>
    <mergeCell ref="N51:O51"/>
    <mergeCell ref="P41:Q41"/>
    <mergeCell ref="R41:S42"/>
    <mergeCell ref="Z43:AA43"/>
    <mergeCell ref="AB41:AC41"/>
    <mergeCell ref="X41:Y42"/>
    <mergeCell ref="Z41:AA42"/>
    <mergeCell ref="N43:O43"/>
    <mergeCell ref="R43:S43"/>
    <mergeCell ref="T43:U43"/>
    <mergeCell ref="V43:W43"/>
    <mergeCell ref="X43:Y43"/>
    <mergeCell ref="Z44:AA44"/>
    <mergeCell ref="N44:O44"/>
    <mergeCell ref="R44:S44"/>
    <mergeCell ref="T44:U44"/>
    <mergeCell ref="V44:W44"/>
    <mergeCell ref="X44:Y44"/>
    <mergeCell ref="Z46:AA46"/>
    <mergeCell ref="Z45:AA45"/>
    <mergeCell ref="V45:W45"/>
    <mergeCell ref="A43:A51"/>
    <mergeCell ref="B43:E43"/>
    <mergeCell ref="F43:G43"/>
    <mergeCell ref="H43:I43"/>
    <mergeCell ref="J43:K43"/>
    <mergeCell ref="L43:M43"/>
    <mergeCell ref="B45:E45"/>
    <mergeCell ref="F45:G45"/>
    <mergeCell ref="H45:I45"/>
    <mergeCell ref="J45:K45"/>
    <mergeCell ref="B47:E47"/>
    <mergeCell ref="F47:G47"/>
    <mergeCell ref="H47:I47"/>
    <mergeCell ref="J47:K47"/>
    <mergeCell ref="L47:M47"/>
    <mergeCell ref="B44:E44"/>
    <mergeCell ref="F44:G44"/>
    <mergeCell ref="H44:I44"/>
    <mergeCell ref="J44:K44"/>
    <mergeCell ref="L44:M44"/>
    <mergeCell ref="B46:E46"/>
    <mergeCell ref="F46:G46"/>
    <mergeCell ref="H46:I46"/>
    <mergeCell ref="J46:K46"/>
    <mergeCell ref="L46:M46"/>
    <mergeCell ref="N46:O46"/>
    <mergeCell ref="R46:S46"/>
    <mergeCell ref="L45:M45"/>
    <mergeCell ref="N45:O45"/>
    <mergeCell ref="R45:S45"/>
    <mergeCell ref="T45:U45"/>
    <mergeCell ref="V46:W46"/>
    <mergeCell ref="X45:Y45"/>
    <mergeCell ref="X46:Y46"/>
    <mergeCell ref="T46:U46"/>
    <mergeCell ref="Z48:AA48"/>
    <mergeCell ref="Z47:AA47"/>
    <mergeCell ref="V47:W47"/>
    <mergeCell ref="R48:S48"/>
    <mergeCell ref="T48:U48"/>
    <mergeCell ref="B49:E49"/>
    <mergeCell ref="F49:G49"/>
    <mergeCell ref="H49:I49"/>
    <mergeCell ref="J49:K49"/>
    <mergeCell ref="L49:M49"/>
    <mergeCell ref="N49:O49"/>
    <mergeCell ref="B48:E48"/>
    <mergeCell ref="F48:G48"/>
    <mergeCell ref="H48:I48"/>
    <mergeCell ref="J48:K48"/>
    <mergeCell ref="L48:M48"/>
    <mergeCell ref="N48:O48"/>
    <mergeCell ref="R49:S49"/>
    <mergeCell ref="T49:U49"/>
    <mergeCell ref="X49:Y49"/>
    <mergeCell ref="N47:O47"/>
    <mergeCell ref="R47:S47"/>
    <mergeCell ref="T47:U47"/>
    <mergeCell ref="V48:W48"/>
    <mergeCell ref="Z49:AA49"/>
    <mergeCell ref="V49:W49"/>
    <mergeCell ref="R50:S50"/>
    <mergeCell ref="T50:U50"/>
    <mergeCell ref="Z51:AA51"/>
    <mergeCell ref="T51:U51"/>
    <mergeCell ref="V51:W51"/>
    <mergeCell ref="X51:Y51"/>
    <mergeCell ref="R51:S51"/>
    <mergeCell ref="Z53:AA53"/>
    <mergeCell ref="B50:E50"/>
    <mergeCell ref="F50:G50"/>
    <mergeCell ref="H50:I50"/>
    <mergeCell ref="J50:K50"/>
    <mergeCell ref="L50:M50"/>
    <mergeCell ref="N50:O50"/>
    <mergeCell ref="V50:W50"/>
    <mergeCell ref="X52:Y52"/>
    <mergeCell ref="B51:E51"/>
    <mergeCell ref="F51:G51"/>
    <mergeCell ref="H51:I51"/>
    <mergeCell ref="J51:K51"/>
    <mergeCell ref="L51:M51"/>
    <mergeCell ref="Z50:AA50"/>
    <mergeCell ref="B56:E56"/>
    <mergeCell ref="F56:G56"/>
    <mergeCell ref="B55:E55"/>
    <mergeCell ref="F55:G55"/>
    <mergeCell ref="H55:I55"/>
    <mergeCell ref="Z52:AA52"/>
    <mergeCell ref="B53:E53"/>
    <mergeCell ref="F53:G53"/>
    <mergeCell ref="H53:I53"/>
    <mergeCell ref="J53:K53"/>
    <mergeCell ref="L53:M53"/>
    <mergeCell ref="J52:K52"/>
    <mergeCell ref="L52:M52"/>
    <mergeCell ref="N52:O52"/>
    <mergeCell ref="R52:S52"/>
    <mergeCell ref="B52:E52"/>
    <mergeCell ref="F52:G52"/>
    <mergeCell ref="H52:I52"/>
    <mergeCell ref="T52:U52"/>
    <mergeCell ref="N53:O53"/>
    <mergeCell ref="R53:S53"/>
    <mergeCell ref="T53:U53"/>
    <mergeCell ref="V53:W53"/>
    <mergeCell ref="X53:Y53"/>
    <mergeCell ref="X55:Y55"/>
    <mergeCell ref="Z55:AA55"/>
    <mergeCell ref="X58:Y58"/>
    <mergeCell ref="Z58:AA58"/>
    <mergeCell ref="AD58:AE58"/>
    <mergeCell ref="AF58:AG58"/>
    <mergeCell ref="R54:S54"/>
    <mergeCell ref="T54:U54"/>
    <mergeCell ref="V54:W54"/>
    <mergeCell ref="X54:Y54"/>
    <mergeCell ref="Z54:AA54"/>
    <mergeCell ref="X56:Y56"/>
    <mergeCell ref="Z56:AA56"/>
    <mergeCell ref="R57:S57"/>
    <mergeCell ref="T57:U57"/>
    <mergeCell ref="V57:W57"/>
    <mergeCell ref="X57:Y57"/>
    <mergeCell ref="Z57:AA57"/>
    <mergeCell ref="R56:S56"/>
    <mergeCell ref="T56:U56"/>
    <mergeCell ref="V56:W56"/>
    <mergeCell ref="R55:S55"/>
    <mergeCell ref="A52:A57"/>
    <mergeCell ref="V58:W58"/>
    <mergeCell ref="N54:O54"/>
    <mergeCell ref="J57:K57"/>
    <mergeCell ref="L57:M57"/>
    <mergeCell ref="N57:O57"/>
    <mergeCell ref="J56:K56"/>
    <mergeCell ref="L56:M56"/>
    <mergeCell ref="N56:O56"/>
    <mergeCell ref="V52:W52"/>
    <mergeCell ref="T55:U55"/>
    <mergeCell ref="V55:W55"/>
    <mergeCell ref="J55:K55"/>
    <mergeCell ref="L55:M55"/>
    <mergeCell ref="B54:E54"/>
    <mergeCell ref="F54:G54"/>
    <mergeCell ref="H54:I54"/>
    <mergeCell ref="J54:K54"/>
    <mergeCell ref="L54:M54"/>
    <mergeCell ref="N55:O55"/>
    <mergeCell ref="H56:I56"/>
    <mergeCell ref="B57:E57"/>
    <mergeCell ref="F57:G57"/>
    <mergeCell ref="H57:I57"/>
    <mergeCell ref="C27:J27"/>
    <mergeCell ref="A28:AG28"/>
    <mergeCell ref="C29:J29"/>
    <mergeCell ref="AA32:AB32"/>
    <mergeCell ref="C32:J32"/>
    <mergeCell ref="K32:L32"/>
    <mergeCell ref="M32:Q32"/>
    <mergeCell ref="S32:Z32"/>
    <mergeCell ref="T64:X65"/>
    <mergeCell ref="Y64:AG65"/>
    <mergeCell ref="V60:W60"/>
    <mergeCell ref="X60:Y60"/>
    <mergeCell ref="Z60:AA60"/>
    <mergeCell ref="AD60:AG60"/>
    <mergeCell ref="A62:Q62"/>
    <mergeCell ref="S62:AG62"/>
    <mergeCell ref="AD59:AE59"/>
    <mergeCell ref="AF59:AG59"/>
    <mergeCell ref="A60:E60"/>
    <mergeCell ref="F60:G60"/>
    <mergeCell ref="H60:I60"/>
    <mergeCell ref="J60:K60"/>
    <mergeCell ref="L60:M60"/>
    <mergeCell ref="N60:O60"/>
    <mergeCell ref="A63:A67"/>
    <mergeCell ref="B63:H63"/>
    <mergeCell ref="I63:Q63"/>
    <mergeCell ref="S63:S67"/>
    <mergeCell ref="T63:X63"/>
    <mergeCell ref="Y63:AG63"/>
    <mergeCell ref="B64:H65"/>
    <mergeCell ref="I64:Q65"/>
    <mergeCell ref="M30:Q30"/>
    <mergeCell ref="R60:S60"/>
    <mergeCell ref="T60:U60"/>
    <mergeCell ref="N59:O59"/>
    <mergeCell ref="R59:S59"/>
    <mergeCell ref="T59:U59"/>
    <mergeCell ref="V59:W59"/>
    <mergeCell ref="X59:Y59"/>
    <mergeCell ref="Z59:AA59"/>
    <mergeCell ref="F58:G58"/>
    <mergeCell ref="H58:I58"/>
    <mergeCell ref="J58:K58"/>
    <mergeCell ref="L58:M58"/>
    <mergeCell ref="N58:O58"/>
    <mergeCell ref="R58:S58"/>
    <mergeCell ref="T58:U58"/>
    <mergeCell ref="S33:Z33"/>
    <mergeCell ref="S34:Z34"/>
    <mergeCell ref="K35:L35"/>
    <mergeCell ref="M35:Q35"/>
    <mergeCell ref="M33:Q33"/>
    <mergeCell ref="M34:Q34"/>
    <mergeCell ref="B66:H67"/>
    <mergeCell ref="I66:Q67"/>
    <mergeCell ref="T66:X67"/>
    <mergeCell ref="Y66:AG67"/>
    <mergeCell ref="S35:Z35"/>
    <mergeCell ref="C33:J33"/>
    <mergeCell ref="C34:J34"/>
    <mergeCell ref="C35:J35"/>
    <mergeCell ref="K33:L33"/>
    <mergeCell ref="K34:L34"/>
    <mergeCell ref="A59:E59"/>
    <mergeCell ref="F59:G59"/>
    <mergeCell ref="H59:I59"/>
    <mergeCell ref="J59:K59"/>
    <mergeCell ref="L59:M59"/>
    <mergeCell ref="AD57:AE57"/>
    <mergeCell ref="AF57:AG57"/>
    <mergeCell ref="A58:E58"/>
  </mergeCells>
  <phoneticPr fontId="2" type="noConversion"/>
  <printOptions horizontalCentered="1" verticalCentered="1"/>
  <pageMargins left="0.75" right="0.75" top="0.75" bottom="0.75" header="0.5" footer="0.5"/>
  <pageSetup paperSize="9" scale="82"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AW95"/>
  <sheetViews>
    <sheetView topLeftCell="A19" zoomScaleNormal="100" workbookViewId="0">
      <selection activeCell="AU65" sqref="AU65"/>
    </sheetView>
  </sheetViews>
  <sheetFormatPr defaultRowHeight="12.75" x14ac:dyDescent="0.2"/>
  <cols>
    <col min="1" max="1" width="2.42578125" customWidth="1"/>
    <col min="2" max="7" width="1.85546875" customWidth="1"/>
    <col min="8" max="8" width="2.42578125" customWidth="1"/>
    <col min="9" max="9" width="2.85546875" customWidth="1"/>
    <col min="10" max="10" width="2.28515625" customWidth="1"/>
    <col min="11" max="15" width="1.85546875" customWidth="1"/>
    <col min="16" max="16" width="2.42578125" customWidth="1"/>
    <col min="17" max="17" width="2.85546875" customWidth="1"/>
    <col min="18" max="23" width="1.85546875" customWidth="1"/>
    <col min="24" max="24" width="2.42578125" customWidth="1"/>
    <col min="25" max="25" width="2.85546875" customWidth="1"/>
    <col min="26" max="29" width="2" customWidth="1"/>
    <col min="30" max="31" width="1.85546875" customWidth="1"/>
    <col min="32" max="32" width="2.42578125" customWidth="1"/>
    <col min="33" max="33" width="2.85546875" customWidth="1"/>
    <col min="34" max="39" width="1.85546875" customWidth="1"/>
    <col min="40" max="40" width="2.42578125" customWidth="1"/>
    <col min="41" max="41" width="2.85546875" customWidth="1"/>
    <col min="42" max="46" width="1.85546875" customWidth="1"/>
  </cols>
  <sheetData>
    <row r="1" spans="1:47" ht="24" customHeight="1" x14ac:dyDescent="0.2">
      <c r="A1" s="526"/>
      <c r="B1" s="527"/>
      <c r="C1" s="809"/>
      <c r="D1" s="809"/>
      <c r="E1" s="809"/>
      <c r="F1" s="809"/>
      <c r="G1" s="805" t="s">
        <v>87</v>
      </c>
      <c r="H1" s="805"/>
      <c r="I1" s="805"/>
      <c r="J1" s="805"/>
      <c r="K1" s="805"/>
      <c r="L1" s="805"/>
      <c r="M1" s="805"/>
      <c r="N1" s="805"/>
      <c r="O1" s="805"/>
      <c r="P1" s="805"/>
      <c r="Q1" s="811" t="s">
        <v>59</v>
      </c>
      <c r="R1" s="811"/>
      <c r="S1" s="811"/>
      <c r="T1" s="811"/>
      <c r="U1" s="811"/>
      <c r="V1" s="811"/>
      <c r="W1" s="811"/>
      <c r="X1" s="811"/>
      <c r="Y1" s="811"/>
      <c r="Z1" s="811"/>
      <c r="AA1" s="811"/>
      <c r="AB1" s="811"/>
      <c r="AC1" s="811"/>
      <c r="AD1" s="811"/>
      <c r="AE1" s="805" t="s">
        <v>52</v>
      </c>
      <c r="AF1" s="805"/>
      <c r="AG1" s="805"/>
      <c r="AH1" s="805"/>
      <c r="AI1" s="805"/>
      <c r="AJ1" s="805"/>
      <c r="AK1" s="805"/>
      <c r="AL1" s="805"/>
      <c r="AM1" s="805"/>
      <c r="AN1" s="94"/>
      <c r="AO1" s="312" t="s">
        <v>179</v>
      </c>
      <c r="AP1" s="312"/>
      <c r="AQ1" s="312"/>
    </row>
    <row r="2" spans="1:47" ht="15.75" customHeight="1" thickBot="1" x14ac:dyDescent="0.25">
      <c r="A2" s="3"/>
      <c r="B2" s="20"/>
      <c r="C2" s="810"/>
      <c r="D2" s="810"/>
      <c r="E2" s="810"/>
      <c r="F2" s="810"/>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
      <c r="AU2" s="10"/>
    </row>
    <row r="3" spans="1:47" ht="10.7" customHeight="1" x14ac:dyDescent="0.2">
      <c r="A3" s="500" t="s">
        <v>42</v>
      </c>
      <c r="B3" s="337" t="s">
        <v>27</v>
      </c>
      <c r="C3" s="483"/>
      <c r="D3" s="483"/>
      <c r="E3" s="483"/>
      <c r="F3" s="483"/>
      <c r="G3" s="483"/>
      <c r="H3" s="483"/>
      <c r="I3" s="483"/>
      <c r="J3" s="483"/>
      <c r="K3" s="483"/>
      <c r="L3" s="316" t="s">
        <v>183</v>
      </c>
      <c r="M3" s="316"/>
      <c r="N3" s="316"/>
      <c r="O3" s="316"/>
      <c r="P3" s="316"/>
      <c r="Q3" s="316"/>
      <c r="R3" s="316"/>
      <c r="S3" s="316"/>
      <c r="T3" s="316"/>
      <c r="U3" s="316"/>
      <c r="V3" s="316"/>
      <c r="W3" s="316"/>
      <c r="X3" s="316"/>
      <c r="Y3" s="316"/>
      <c r="Z3" s="317"/>
      <c r="AA3" s="280" t="s">
        <v>29</v>
      </c>
      <c r="AB3" s="334" t="s">
        <v>28</v>
      </c>
      <c r="AC3" s="335"/>
      <c r="AD3" s="335"/>
      <c r="AE3" s="335"/>
      <c r="AF3" s="335"/>
      <c r="AG3" s="335"/>
      <c r="AH3" s="335"/>
      <c r="AI3" s="332">
        <f ca="1">TODAY()</f>
        <v>42697</v>
      </c>
      <c r="AJ3" s="332"/>
      <c r="AK3" s="332"/>
      <c r="AL3" s="332"/>
      <c r="AM3" s="332"/>
      <c r="AN3" s="332"/>
      <c r="AO3" s="332"/>
      <c r="AP3" s="332"/>
      <c r="AQ3" s="332"/>
      <c r="AR3" s="35"/>
      <c r="AS3" s="35"/>
    </row>
    <row r="4" spans="1:47" ht="10.7" customHeight="1" x14ac:dyDescent="0.2">
      <c r="A4" s="501"/>
      <c r="B4" s="336" t="s">
        <v>21</v>
      </c>
      <c r="C4" s="337"/>
      <c r="D4" s="337"/>
      <c r="E4" s="337"/>
      <c r="F4" s="337"/>
      <c r="G4" s="337"/>
      <c r="H4" s="337"/>
      <c r="I4" s="337"/>
      <c r="J4" s="337"/>
      <c r="K4" s="337"/>
      <c r="L4" s="294"/>
      <c r="M4" s="295"/>
      <c r="N4" s="295"/>
      <c r="O4" s="295"/>
      <c r="P4" s="295"/>
      <c r="Q4" s="295"/>
      <c r="R4" s="295"/>
      <c r="S4" s="295"/>
      <c r="T4" s="295"/>
      <c r="U4" s="295"/>
      <c r="V4" s="295"/>
      <c r="W4" s="295"/>
      <c r="X4" s="295"/>
      <c r="Y4" s="295"/>
      <c r="Z4" s="295"/>
      <c r="AA4" s="281"/>
      <c r="AB4" s="323" t="s">
        <v>30</v>
      </c>
      <c r="AC4" s="324"/>
      <c r="AD4" s="324"/>
      <c r="AE4" s="324"/>
      <c r="AF4" s="324"/>
      <c r="AG4" s="324"/>
      <c r="AH4" s="325"/>
      <c r="AI4" s="806"/>
      <c r="AJ4" s="333"/>
      <c r="AK4" s="333"/>
      <c r="AL4" s="333"/>
      <c r="AM4" s="333"/>
      <c r="AN4" s="333"/>
      <c r="AO4" s="333"/>
      <c r="AP4" s="333"/>
      <c r="AQ4" s="333"/>
      <c r="AR4" s="34"/>
      <c r="AS4" s="34"/>
    </row>
    <row r="5" spans="1:47" ht="10.7" customHeight="1" x14ac:dyDescent="0.2">
      <c r="A5" s="501"/>
      <c r="B5" s="336" t="s">
        <v>22</v>
      </c>
      <c r="C5" s="337"/>
      <c r="D5" s="337"/>
      <c r="E5" s="337"/>
      <c r="F5" s="337"/>
      <c r="G5" s="337"/>
      <c r="H5" s="337"/>
      <c r="I5" s="337"/>
      <c r="J5" s="337"/>
      <c r="K5" s="337"/>
      <c r="L5" s="294"/>
      <c r="M5" s="295"/>
      <c r="N5" s="295"/>
      <c r="O5" s="295"/>
      <c r="P5" s="295"/>
      <c r="Q5" s="295"/>
      <c r="R5" s="295"/>
      <c r="S5" s="295"/>
      <c r="T5" s="295"/>
      <c r="U5" s="295"/>
      <c r="V5" s="295"/>
      <c r="W5" s="295"/>
      <c r="X5" s="295"/>
      <c r="Y5" s="295"/>
      <c r="Z5" s="296"/>
      <c r="AA5" s="281"/>
      <c r="AB5" s="326"/>
      <c r="AC5" s="327"/>
      <c r="AD5" s="327"/>
      <c r="AE5" s="327"/>
      <c r="AF5" s="327"/>
      <c r="AG5" s="327"/>
      <c r="AH5" s="328"/>
      <c r="AI5" s="333"/>
      <c r="AJ5" s="333"/>
      <c r="AK5" s="333"/>
      <c r="AL5" s="333"/>
      <c r="AM5" s="333"/>
      <c r="AN5" s="333"/>
      <c r="AO5" s="333"/>
      <c r="AP5" s="333"/>
      <c r="AQ5" s="333"/>
      <c r="AR5" s="34"/>
      <c r="AS5" s="34"/>
    </row>
    <row r="6" spans="1:47" ht="10.7" customHeight="1" thickBot="1" x14ac:dyDescent="0.25">
      <c r="A6" s="502"/>
      <c r="B6" s="336" t="s">
        <v>26</v>
      </c>
      <c r="C6" s="337"/>
      <c r="D6" s="337"/>
      <c r="E6" s="337"/>
      <c r="F6" s="337"/>
      <c r="G6" s="337"/>
      <c r="H6" s="337"/>
      <c r="I6" s="337"/>
      <c r="J6" s="337"/>
      <c r="K6" s="337"/>
      <c r="L6" s="294"/>
      <c r="M6" s="295"/>
      <c r="N6" s="295"/>
      <c r="O6" s="295"/>
      <c r="P6" s="295"/>
      <c r="Q6" s="295"/>
      <c r="R6" s="295"/>
      <c r="S6" s="295"/>
      <c r="T6" s="295"/>
      <c r="U6" s="295"/>
      <c r="V6" s="295"/>
      <c r="W6" s="295"/>
      <c r="X6" s="295"/>
      <c r="Y6" s="295"/>
      <c r="Z6" s="296"/>
      <c r="AA6" s="282"/>
      <c r="AB6" s="329"/>
      <c r="AC6" s="330"/>
      <c r="AD6" s="330"/>
      <c r="AE6" s="330"/>
      <c r="AF6" s="330"/>
      <c r="AG6" s="330"/>
      <c r="AH6" s="331"/>
      <c r="AI6" s="333"/>
      <c r="AJ6" s="333"/>
      <c r="AK6" s="333"/>
      <c r="AL6" s="333"/>
      <c r="AM6" s="333"/>
      <c r="AN6" s="333"/>
      <c r="AO6" s="333"/>
      <c r="AP6" s="333"/>
      <c r="AQ6" s="333"/>
      <c r="AR6" s="34"/>
      <c r="AS6" s="34"/>
      <c r="AU6" s="2"/>
    </row>
    <row r="7" spans="1:47" ht="8.25" customHeight="1" x14ac:dyDescent="0.2">
      <c r="A7" s="6"/>
      <c r="B7" s="6"/>
      <c r="C7" s="6"/>
      <c r="D7" s="6"/>
      <c r="E7" s="6"/>
      <c r="F7" s="6"/>
      <c r="G7" s="6"/>
      <c r="H7" s="19"/>
      <c r="I7" s="19"/>
      <c r="J7" s="19"/>
      <c r="K7" s="19"/>
      <c r="L7" s="19"/>
      <c r="M7" s="19"/>
      <c r="N7" s="19"/>
      <c r="O7" s="19"/>
      <c r="P7" s="19"/>
      <c r="Q7" s="19"/>
      <c r="R7" s="3"/>
      <c r="S7" s="3"/>
      <c r="T7" s="3"/>
      <c r="U7" s="3"/>
      <c r="V7" s="3"/>
      <c r="W7" s="3"/>
      <c r="X7" s="3"/>
      <c r="Y7" s="3"/>
      <c r="Z7" s="3"/>
      <c r="AA7" s="3"/>
      <c r="AB7" s="3"/>
      <c r="AC7" s="3"/>
      <c r="AD7" s="3"/>
      <c r="AE7" s="3"/>
      <c r="AF7" s="3"/>
      <c r="AG7" s="3"/>
      <c r="AH7" s="3"/>
      <c r="AI7" s="3"/>
      <c r="AJ7" s="3"/>
      <c r="AK7" s="3"/>
      <c r="AL7" s="3"/>
      <c r="AM7" s="3"/>
      <c r="AN7" s="3"/>
      <c r="AO7" s="3"/>
      <c r="AP7" s="3"/>
      <c r="AQ7" s="3"/>
    </row>
    <row r="8" spans="1:47" ht="13.5" customHeight="1" x14ac:dyDescent="0.2">
      <c r="A8" s="4"/>
      <c r="B8" s="4"/>
      <c r="C8" s="4"/>
      <c r="D8" s="4"/>
      <c r="E8" s="4"/>
      <c r="F8" s="4"/>
      <c r="G8" s="4"/>
      <c r="H8" s="4"/>
      <c r="I8" s="173" t="s">
        <v>35</v>
      </c>
      <c r="J8" s="1"/>
      <c r="K8" s="22"/>
      <c r="L8" s="22"/>
      <c r="M8" s="22"/>
      <c r="N8" s="22"/>
      <c r="O8" s="22"/>
      <c r="P8" s="9"/>
      <c r="Q8" s="175" t="s">
        <v>35</v>
      </c>
      <c r="R8" s="22"/>
      <c r="S8" s="528" t="s">
        <v>31</v>
      </c>
      <c r="T8" s="529"/>
      <c r="U8" s="529"/>
      <c r="V8" s="529"/>
      <c r="W8" s="529"/>
      <c r="X8" s="22"/>
      <c r="Y8" s="175" t="s">
        <v>35</v>
      </c>
      <c r="Z8" s="22"/>
      <c r="AA8" s="22"/>
      <c r="AB8" s="3"/>
      <c r="AC8" s="3"/>
      <c r="AD8" s="3"/>
      <c r="AE8" s="3"/>
      <c r="AF8" s="3"/>
      <c r="AG8" s="173" t="s">
        <v>35</v>
      </c>
      <c r="AH8" s="3"/>
      <c r="AI8" s="3"/>
      <c r="AJ8" s="3"/>
      <c r="AK8" s="3"/>
      <c r="AL8" s="3"/>
      <c r="AM8" s="3"/>
      <c r="AN8" s="3"/>
      <c r="AO8" s="173" t="s">
        <v>35</v>
      </c>
      <c r="AP8" s="3"/>
      <c r="AQ8" s="3"/>
    </row>
    <row r="9" spans="1:47" ht="10.7" customHeight="1" thickBot="1" x14ac:dyDescent="0.25">
      <c r="A9" s="40"/>
      <c r="B9" s="485" t="s">
        <v>6</v>
      </c>
      <c r="C9" s="486"/>
      <c r="D9" s="486"/>
      <c r="E9" s="486"/>
      <c r="F9" s="486"/>
      <c r="G9" s="486"/>
      <c r="H9" s="487"/>
      <c r="I9" s="174"/>
      <c r="J9" s="485" t="s">
        <v>7</v>
      </c>
      <c r="K9" s="486"/>
      <c r="L9" s="486"/>
      <c r="M9" s="486"/>
      <c r="N9" s="486"/>
      <c r="O9" s="486"/>
      <c r="P9" s="487"/>
      <c r="Q9" s="174"/>
      <c r="R9" s="485" t="s">
        <v>8</v>
      </c>
      <c r="S9" s="486"/>
      <c r="T9" s="486"/>
      <c r="U9" s="486"/>
      <c r="V9" s="486"/>
      <c r="W9" s="486"/>
      <c r="X9" s="487"/>
      <c r="Y9" s="174"/>
      <c r="Z9" s="485" t="s">
        <v>9</v>
      </c>
      <c r="AA9" s="486"/>
      <c r="AB9" s="486"/>
      <c r="AC9" s="486"/>
      <c r="AD9" s="486"/>
      <c r="AE9" s="486"/>
      <c r="AF9" s="487"/>
      <c r="AG9" s="174"/>
      <c r="AH9" s="485" t="s">
        <v>10</v>
      </c>
      <c r="AI9" s="486"/>
      <c r="AJ9" s="486"/>
      <c r="AK9" s="486"/>
      <c r="AL9" s="486"/>
      <c r="AM9" s="486"/>
      <c r="AN9" s="487"/>
      <c r="AO9" s="176"/>
      <c r="AP9" s="323" t="s">
        <v>46</v>
      </c>
      <c r="AQ9" s="325"/>
      <c r="AR9" s="43"/>
      <c r="AS9" s="43"/>
      <c r="AT9" s="43"/>
      <c r="AU9" s="12"/>
    </row>
    <row r="10" spans="1:47" ht="10.7" customHeight="1" thickBot="1" x14ac:dyDescent="0.25">
      <c r="A10" s="44"/>
      <c r="B10" s="45" t="s">
        <v>1</v>
      </c>
      <c r="C10" s="46" t="s">
        <v>2</v>
      </c>
      <c r="D10" s="46" t="s">
        <v>3</v>
      </c>
      <c r="E10" s="46" t="s">
        <v>1</v>
      </c>
      <c r="F10" s="46" t="s">
        <v>4</v>
      </c>
      <c r="G10" s="47" t="s">
        <v>5</v>
      </c>
      <c r="H10" s="48" t="s">
        <v>0</v>
      </c>
      <c r="I10" s="49" t="s">
        <v>45</v>
      </c>
      <c r="J10" s="45" t="s">
        <v>1</v>
      </c>
      <c r="K10" s="46" t="s">
        <v>2</v>
      </c>
      <c r="L10" s="46" t="s">
        <v>3</v>
      </c>
      <c r="M10" s="46" t="s">
        <v>1</v>
      </c>
      <c r="N10" s="46" t="s">
        <v>4</v>
      </c>
      <c r="O10" s="47" t="s">
        <v>5</v>
      </c>
      <c r="P10" s="48" t="s">
        <v>0</v>
      </c>
      <c r="Q10" s="49" t="s">
        <v>45</v>
      </c>
      <c r="R10" s="45" t="s">
        <v>1</v>
      </c>
      <c r="S10" s="46" t="s">
        <v>2</v>
      </c>
      <c r="T10" s="46" t="s">
        <v>3</v>
      </c>
      <c r="U10" s="46" t="s">
        <v>1</v>
      </c>
      <c r="V10" s="46" t="s">
        <v>4</v>
      </c>
      <c r="W10" s="47" t="s">
        <v>5</v>
      </c>
      <c r="X10" s="48" t="s">
        <v>0</v>
      </c>
      <c r="Y10" s="49" t="s">
        <v>45</v>
      </c>
      <c r="Z10" s="45" t="s">
        <v>1</v>
      </c>
      <c r="AA10" s="46" t="s">
        <v>2</v>
      </c>
      <c r="AB10" s="46" t="s">
        <v>3</v>
      </c>
      <c r="AC10" s="46" t="s">
        <v>1</v>
      </c>
      <c r="AD10" s="46" t="s">
        <v>4</v>
      </c>
      <c r="AE10" s="47" t="s">
        <v>5</v>
      </c>
      <c r="AF10" s="48" t="s">
        <v>0</v>
      </c>
      <c r="AG10" s="49" t="s">
        <v>45</v>
      </c>
      <c r="AH10" s="45" t="s">
        <v>1</v>
      </c>
      <c r="AI10" s="46" t="s">
        <v>2</v>
      </c>
      <c r="AJ10" s="46" t="s">
        <v>3</v>
      </c>
      <c r="AK10" s="46" t="s">
        <v>1</v>
      </c>
      <c r="AL10" s="46" t="s">
        <v>4</v>
      </c>
      <c r="AM10" s="47" t="s">
        <v>5</v>
      </c>
      <c r="AN10" s="48" t="s">
        <v>0</v>
      </c>
      <c r="AO10" s="50" t="s">
        <v>45</v>
      </c>
      <c r="AP10" s="329"/>
      <c r="AQ10" s="331"/>
      <c r="AR10" s="51"/>
      <c r="AS10" s="51"/>
      <c r="AT10" s="51"/>
      <c r="AU10" s="2"/>
    </row>
    <row r="11" spans="1:47" ht="10.7" customHeight="1" x14ac:dyDescent="0.2">
      <c r="A11" s="52" t="s">
        <v>18</v>
      </c>
      <c r="B11" s="53"/>
      <c r="C11" s="54"/>
      <c r="D11" s="54"/>
      <c r="E11" s="54"/>
      <c r="F11" s="54"/>
      <c r="G11" s="95"/>
      <c r="H11" s="191">
        <f>SUM(B11:G11)</f>
        <v>0</v>
      </c>
      <c r="I11" s="757">
        <f>IF(SUM(H11,H12)-I9&lt;0,0,IF(AND(SUM(H11,H12)-I9&lt;=20,H12&lt;=10),SUM(H11,H12)-I9,IF(AND(SUM(H11,H12)-I9&lt;=20,H12&gt;10),SUM(H11,10)-I9,IF(AND(SUM(H11,H12)-I9&gt;20,H12&lt;=10),"20",IF(AND(SUM(H11,H12)-I9&gt;20,H12&gt;10,SUM(H11,10)-I9&gt;20),"20",IF(AND(SUM(H11,H12)-I9&gt;20,H12&gt;10,SUM(H11,10)-I9&lt;=20),SUM(H11,10)-I9))))))</f>
        <v>0</v>
      </c>
      <c r="J11" s="53"/>
      <c r="K11" s="54"/>
      <c r="L11" s="54"/>
      <c r="M11" s="54"/>
      <c r="N11" s="54"/>
      <c r="O11" s="95"/>
      <c r="P11" s="191">
        <f>SUM(J11:O11)</f>
        <v>0</v>
      </c>
      <c r="Q11" s="757">
        <f>IF(SUM(P11,P12)-Q9&lt;0,0,IF(AND(SUM(P11,P12)-Q9&lt;=20,P12&lt;=10),SUM(P11,P12)-Q9,IF(AND(SUM(P11,P12)-Q9&lt;=20,P12&gt;10),SUM(P11,10)-Q9,IF(AND(SUM(P11,P12)-Q9&gt;20,P12&lt;=10),"20",IF(AND(SUM(P11,P12)-Q9&gt;20,P12&gt;10,SUM(P11,10)-Q9&gt;20),"20",IF(AND(SUM(P11,P12)-Q9&gt;20,P12&gt;10,SUM(P11,10)-Q9&lt;=20),SUM(P11,10)-Q9))))))</f>
        <v>0</v>
      </c>
      <c r="R11" s="53"/>
      <c r="S11" s="54"/>
      <c r="T11" s="54"/>
      <c r="U11" s="54"/>
      <c r="V11" s="54"/>
      <c r="W11" s="95"/>
      <c r="X11" s="191">
        <f>SUM(R11:W11)</f>
        <v>0</v>
      </c>
      <c r="Y11" s="757">
        <f>IF(SUM(X11,X12)-Y9&lt;0,0,IF(AND(SUM(X11,X12)-Y9&lt;=20,X12&lt;=10),SUM(X11,X12)-Y9,IF(AND(SUM(X11,X12)-Y9&lt;=20,X12&gt;10),SUM(X11,10)-Y9,IF(AND(SUM(X11,X12)-Y9&gt;20,X12&lt;=10),"20",IF(AND(SUM(X11,X12)-Y9&gt;20,X12&gt;10,SUM(X11,10)-Y9&gt;20),"20",IF(AND(SUM(X11,X12)-Y9&gt;20,X12&gt;10,SUM(X11,10)-Y9&lt;=20),SUM(X11,10)-Y9))))))</f>
        <v>0</v>
      </c>
      <c r="Z11" s="53"/>
      <c r="AA11" s="54"/>
      <c r="AB11" s="54"/>
      <c r="AC11" s="54"/>
      <c r="AD11" s="54"/>
      <c r="AE11" s="95"/>
      <c r="AF11" s="191">
        <f>SUM(Z11:AE11)</f>
        <v>0</v>
      </c>
      <c r="AG11" s="757">
        <f>IF(SUM(AF11,AF12)-AG9&lt;0,0,IF(AND(SUM(AF11,AF12)-AG9&lt;=20,AF12&lt;=10),SUM(AF11,AF12)-AG9,IF(AND(SUM(AF11,AF12)-AG9&lt;=20,AF12&gt;10),SUM(AF11,10)-AG9,IF(AND(SUM(AF11,AF12)-AG9&gt;20,AF12&lt;=10),"20",IF(AND(SUM(AF11,AF12)-AG9&gt;20,AF12&gt;10,SUM(AF11,10)-AG9&gt;20),"20",IF(AND(SUM(AF11,AF12)-AG9&gt;20,AF12&gt;10,SUM(AF11,10)-AG9&lt;=20),SUM(AF11,10)-AG9))))))</f>
        <v>0</v>
      </c>
      <c r="AH11" s="53"/>
      <c r="AI11" s="54"/>
      <c r="AJ11" s="54"/>
      <c r="AK11" s="54"/>
      <c r="AL11" s="54"/>
      <c r="AM11" s="95"/>
      <c r="AN11" s="191">
        <f>SUM(AH11:AM11)</f>
        <v>0</v>
      </c>
      <c r="AO11" s="757">
        <f>IF(SUM(AN11,AN12)-AO9&lt;0,0,IF(AND(SUM(AN11,AN12)-AO9&lt;=20,AN12&lt;=10),SUM(AN11,AN12)-AO9,IF(AND(SUM(AN11,AN12)-AO9&lt;=20,AN12&gt;10),SUM(AN11,10)-AO9,IF(AND(SUM(AN11,AN12)-AO9&gt;20,AN12&lt;=10),"20",IF(AND(SUM(AN11,AN12)-AO9&gt;20,AN12&gt;10,SUM(AN11,10)-AO9&gt;20),"20",IF(AND(SUM(AN11,AN12)-AO9&gt;20,AN12&gt;10,SUM(AN11,10)-AO9&lt;=20),SUM(AN11,10)-AO9))))))</f>
        <v>0</v>
      </c>
      <c r="AP11" s="778">
        <f>I11+Q11+Y11+AG11+AO11</f>
        <v>0</v>
      </c>
      <c r="AQ11" s="779"/>
      <c r="AR11" s="51"/>
      <c r="AS11" s="51"/>
      <c r="AT11" s="51"/>
      <c r="AU11" s="2"/>
    </row>
    <row r="12" spans="1:47" ht="10.7" customHeight="1" thickBot="1" x14ac:dyDescent="0.25">
      <c r="A12" s="57" t="s">
        <v>19</v>
      </c>
      <c r="B12" s="58"/>
      <c r="C12" s="59"/>
      <c r="D12" s="59"/>
      <c r="E12" s="59"/>
      <c r="F12" s="59"/>
      <c r="G12" s="96"/>
      <c r="H12" s="190">
        <f>SUM(B12:G12)</f>
        <v>0</v>
      </c>
      <c r="I12" s="758"/>
      <c r="J12" s="58"/>
      <c r="K12" s="59"/>
      <c r="L12" s="59"/>
      <c r="M12" s="59"/>
      <c r="N12" s="59"/>
      <c r="O12" s="96"/>
      <c r="P12" s="190">
        <f>SUM(J12:O12)</f>
        <v>0</v>
      </c>
      <c r="Q12" s="758"/>
      <c r="R12" s="58"/>
      <c r="S12" s="59"/>
      <c r="T12" s="59"/>
      <c r="U12" s="59"/>
      <c r="V12" s="59"/>
      <c r="W12" s="96"/>
      <c r="X12" s="190">
        <f>SUM(R12:W12)</f>
        <v>0</v>
      </c>
      <c r="Y12" s="758"/>
      <c r="Z12" s="58"/>
      <c r="AA12" s="59"/>
      <c r="AB12" s="59"/>
      <c r="AC12" s="59"/>
      <c r="AD12" s="59"/>
      <c r="AE12" s="96"/>
      <c r="AF12" s="190">
        <f>SUM(Z12:AE12)</f>
        <v>0</v>
      </c>
      <c r="AG12" s="758"/>
      <c r="AH12" s="58"/>
      <c r="AI12" s="59"/>
      <c r="AJ12" s="59"/>
      <c r="AK12" s="59"/>
      <c r="AL12" s="59"/>
      <c r="AM12" s="96"/>
      <c r="AN12" s="190">
        <f>SUM(AH12:AM12)</f>
        <v>0</v>
      </c>
      <c r="AO12" s="758"/>
      <c r="AP12" s="780"/>
      <c r="AQ12" s="781"/>
      <c r="AR12" s="51"/>
      <c r="AS12" s="51"/>
      <c r="AT12" s="51"/>
      <c r="AU12" s="2"/>
    </row>
    <row r="13" spans="1:47" s="6" customFormat="1" ht="8.85" customHeight="1" thickBot="1" x14ac:dyDescent="0.25">
      <c r="A13" s="62"/>
      <c r="B13" s="62"/>
      <c r="C13" s="62"/>
      <c r="D13" s="62"/>
      <c r="E13" s="62"/>
      <c r="F13" s="62"/>
      <c r="G13" s="62"/>
      <c r="H13" s="62"/>
      <c r="I13" s="62"/>
      <c r="J13" s="62"/>
      <c r="K13" s="62"/>
      <c r="L13" s="62"/>
      <c r="M13" s="62"/>
      <c r="N13" s="62"/>
      <c r="O13" s="62"/>
      <c r="P13" s="62"/>
      <c r="Q13" s="62"/>
      <c r="R13" s="62"/>
      <c r="S13" s="62"/>
      <c r="T13" s="62"/>
      <c r="U13" s="62"/>
      <c r="V13" s="63"/>
      <c r="W13" s="63"/>
      <c r="X13" s="63"/>
      <c r="Y13" s="63"/>
      <c r="Z13" s="63"/>
      <c r="AA13" s="63"/>
      <c r="AB13" s="63"/>
      <c r="AC13" s="63"/>
      <c r="AD13" s="63"/>
      <c r="AE13" s="63"/>
      <c r="AF13" s="63"/>
      <c r="AG13" s="63"/>
      <c r="AH13" s="63"/>
      <c r="AI13" s="63"/>
      <c r="AJ13" s="63"/>
      <c r="AK13" s="63"/>
      <c r="AL13" s="63"/>
      <c r="AM13" s="63"/>
      <c r="AN13" s="63"/>
      <c r="AO13" s="63"/>
      <c r="AP13" s="62"/>
      <c r="AQ13" s="62"/>
      <c r="AR13" s="62"/>
      <c r="AS13" s="62"/>
      <c r="AT13" s="62"/>
    </row>
    <row r="14" spans="1:47" ht="10.7" customHeight="1" thickTop="1" thickBot="1" x14ac:dyDescent="0.25">
      <c r="A14" s="43"/>
      <c r="B14" s="43"/>
      <c r="C14" s="43"/>
      <c r="D14" s="43"/>
      <c r="E14" s="43"/>
      <c r="F14" s="43"/>
      <c r="G14" s="43"/>
      <c r="H14" s="43"/>
      <c r="I14" s="43"/>
      <c r="J14" s="43"/>
      <c r="K14" s="437" t="s">
        <v>15</v>
      </c>
      <c r="L14" s="438"/>
      <c r="M14" s="438"/>
      <c r="N14" s="438"/>
      <c r="O14" s="774" t="s">
        <v>55</v>
      </c>
      <c r="P14" s="62"/>
      <c r="Q14" s="62"/>
      <c r="R14" s="429" t="s">
        <v>63</v>
      </c>
      <c r="S14" s="430"/>
      <c r="T14" s="430"/>
      <c r="U14" s="431"/>
      <c r="V14" s="426" t="s">
        <v>6</v>
      </c>
      <c r="W14" s="424"/>
      <c r="X14" s="424"/>
      <c r="Y14" s="425"/>
      <c r="Z14" s="426" t="s">
        <v>7</v>
      </c>
      <c r="AA14" s="424"/>
      <c r="AB14" s="424"/>
      <c r="AC14" s="425"/>
      <c r="AD14" s="426" t="s">
        <v>8</v>
      </c>
      <c r="AE14" s="424"/>
      <c r="AF14" s="424"/>
      <c r="AG14" s="425"/>
      <c r="AH14" s="426" t="s">
        <v>9</v>
      </c>
      <c r="AI14" s="424"/>
      <c r="AJ14" s="424"/>
      <c r="AK14" s="425"/>
      <c r="AL14" s="424" t="s">
        <v>10</v>
      </c>
      <c r="AM14" s="424"/>
      <c r="AN14" s="424"/>
      <c r="AO14" s="425"/>
      <c r="AP14" s="43"/>
      <c r="AQ14" s="43"/>
      <c r="AR14" s="43"/>
      <c r="AS14" s="43"/>
      <c r="AT14" s="43"/>
    </row>
    <row r="15" spans="1:47" ht="10.7" customHeight="1" thickBot="1" x14ac:dyDescent="0.25">
      <c r="A15" s="64" t="s">
        <v>17</v>
      </c>
      <c r="B15" s="299" t="s">
        <v>14</v>
      </c>
      <c r="C15" s="314"/>
      <c r="D15" s="314"/>
      <c r="E15" s="314"/>
      <c r="F15" s="314"/>
      <c r="G15" s="314"/>
      <c r="H15" s="314"/>
      <c r="I15" s="314"/>
      <c r="J15" s="315"/>
      <c r="K15" s="434" t="s">
        <v>16</v>
      </c>
      <c r="L15" s="435"/>
      <c r="M15" s="435"/>
      <c r="N15" s="435"/>
      <c r="O15" s="775"/>
      <c r="P15" s="427" t="s">
        <v>11</v>
      </c>
      <c r="Q15" s="428"/>
      <c r="R15" s="222" t="s">
        <v>64</v>
      </c>
      <c r="S15" s="436"/>
      <c r="T15" s="439" t="s">
        <v>65</v>
      </c>
      <c r="U15" s="440"/>
      <c r="V15" s="297" t="s">
        <v>12</v>
      </c>
      <c r="W15" s="298"/>
      <c r="X15" s="299" t="s">
        <v>13</v>
      </c>
      <c r="Y15" s="300"/>
      <c r="Z15" s="297" t="s">
        <v>12</v>
      </c>
      <c r="AA15" s="298"/>
      <c r="AB15" s="299" t="s">
        <v>13</v>
      </c>
      <c r="AC15" s="300"/>
      <c r="AD15" s="297" t="s">
        <v>12</v>
      </c>
      <c r="AE15" s="298"/>
      <c r="AF15" s="299" t="s">
        <v>13</v>
      </c>
      <c r="AG15" s="300"/>
      <c r="AH15" s="297" t="s">
        <v>12</v>
      </c>
      <c r="AI15" s="298"/>
      <c r="AJ15" s="299" t="s">
        <v>13</v>
      </c>
      <c r="AK15" s="300"/>
      <c r="AL15" s="419" t="s">
        <v>12</v>
      </c>
      <c r="AM15" s="298"/>
      <c r="AN15" s="299" t="s">
        <v>13</v>
      </c>
      <c r="AO15" s="300"/>
      <c r="AP15" s="43"/>
      <c r="AQ15" s="43"/>
      <c r="AR15" s="43"/>
      <c r="AS15" s="43"/>
      <c r="AT15" s="43"/>
    </row>
    <row r="16" spans="1:47" ht="10.7" customHeight="1" thickBot="1" x14ac:dyDescent="0.25">
      <c r="A16" s="65">
        <v>1</v>
      </c>
      <c r="B16" s="784"/>
      <c r="C16" s="784"/>
      <c r="D16" s="784"/>
      <c r="E16" s="784"/>
      <c r="F16" s="784"/>
      <c r="G16" s="784"/>
      <c r="H16" s="784"/>
      <c r="I16" s="784"/>
      <c r="J16" s="785"/>
      <c r="K16" s="367"/>
      <c r="L16" s="368"/>
      <c r="M16" s="368"/>
      <c r="N16" s="369"/>
      <c r="O16" s="161"/>
      <c r="P16" s="367"/>
      <c r="Q16" s="788"/>
      <c r="R16" s="414"/>
      <c r="S16" s="415"/>
      <c r="T16" s="372"/>
      <c r="U16" s="373"/>
      <c r="V16" s="749"/>
      <c r="W16" s="369"/>
      <c r="X16" s="776"/>
      <c r="Y16" s="777"/>
      <c r="Z16" s="749"/>
      <c r="AA16" s="369"/>
      <c r="AB16" s="776"/>
      <c r="AC16" s="777"/>
      <c r="AD16" s="749"/>
      <c r="AE16" s="369"/>
      <c r="AF16" s="776"/>
      <c r="AG16" s="777"/>
      <c r="AH16" s="749"/>
      <c r="AI16" s="369"/>
      <c r="AJ16" s="776"/>
      <c r="AK16" s="777"/>
      <c r="AL16" s="782"/>
      <c r="AM16" s="478"/>
      <c r="AN16" s="783"/>
      <c r="AO16" s="777"/>
      <c r="AP16" s="66"/>
      <c r="AQ16" s="43"/>
      <c r="AR16" s="43"/>
      <c r="AS16" s="43"/>
      <c r="AT16" s="43"/>
    </row>
    <row r="17" spans="1:49" ht="10.7" customHeight="1" thickBot="1" x14ac:dyDescent="0.25">
      <c r="A17" s="67">
        <v>2</v>
      </c>
      <c r="B17" s="786"/>
      <c r="C17" s="786"/>
      <c r="D17" s="786"/>
      <c r="E17" s="786"/>
      <c r="F17" s="786"/>
      <c r="G17" s="786"/>
      <c r="H17" s="786"/>
      <c r="I17" s="786"/>
      <c r="J17" s="787"/>
      <c r="K17" s="367"/>
      <c r="L17" s="368"/>
      <c r="M17" s="368"/>
      <c r="N17" s="369"/>
      <c r="O17" s="162"/>
      <c r="P17" s="441"/>
      <c r="Q17" s="442"/>
      <c r="R17" s="416"/>
      <c r="S17" s="417"/>
      <c r="T17" s="341"/>
      <c r="U17" s="342"/>
      <c r="V17" s="441"/>
      <c r="W17" s="442"/>
      <c r="X17" s="275"/>
      <c r="Y17" s="276"/>
      <c r="Z17" s="441"/>
      <c r="AA17" s="442"/>
      <c r="AB17" s="275"/>
      <c r="AC17" s="276"/>
      <c r="AD17" s="441"/>
      <c r="AE17" s="442"/>
      <c r="AF17" s="275"/>
      <c r="AG17" s="276"/>
      <c r="AH17" s="441"/>
      <c r="AI17" s="442"/>
      <c r="AJ17" s="275"/>
      <c r="AK17" s="276"/>
      <c r="AL17" s="247"/>
      <c r="AM17" s="248"/>
      <c r="AN17" s="275"/>
      <c r="AO17" s="276"/>
      <c r="AP17" s="66"/>
      <c r="AQ17" s="43"/>
      <c r="AR17" s="43"/>
      <c r="AS17" s="43"/>
      <c r="AT17" s="43"/>
    </row>
    <row r="18" spans="1:49" ht="10.7" customHeight="1" thickBot="1" x14ac:dyDescent="0.25">
      <c r="A18" s="67">
        <v>3</v>
      </c>
      <c r="B18" s="786"/>
      <c r="C18" s="786"/>
      <c r="D18" s="786"/>
      <c r="E18" s="786"/>
      <c r="F18" s="786"/>
      <c r="G18" s="786"/>
      <c r="H18" s="786"/>
      <c r="I18" s="786"/>
      <c r="J18" s="787"/>
      <c r="K18" s="367"/>
      <c r="L18" s="368"/>
      <c r="M18" s="368"/>
      <c r="N18" s="369"/>
      <c r="O18" s="162"/>
      <c r="P18" s="247"/>
      <c r="Q18" s="248"/>
      <c r="R18" s="416"/>
      <c r="S18" s="417"/>
      <c r="T18" s="341"/>
      <c r="U18" s="342"/>
      <c r="V18" s="247"/>
      <c r="W18" s="248"/>
      <c r="X18" s="275"/>
      <c r="Y18" s="276"/>
      <c r="Z18" s="247"/>
      <c r="AA18" s="248"/>
      <c r="AB18" s="275"/>
      <c r="AC18" s="276"/>
      <c r="AD18" s="247"/>
      <c r="AE18" s="248"/>
      <c r="AF18" s="275"/>
      <c r="AG18" s="276"/>
      <c r="AH18" s="247"/>
      <c r="AI18" s="248"/>
      <c r="AJ18" s="275"/>
      <c r="AK18" s="276"/>
      <c r="AL18" s="247"/>
      <c r="AM18" s="248"/>
      <c r="AN18" s="275"/>
      <c r="AO18" s="276"/>
      <c r="AP18" s="66"/>
      <c r="AQ18" s="43"/>
      <c r="AR18" s="43"/>
      <c r="AS18" s="43"/>
      <c r="AT18" s="43"/>
    </row>
    <row r="19" spans="1:49" ht="10.7" customHeight="1" x14ac:dyDescent="0.2">
      <c r="A19" s="67">
        <v>4</v>
      </c>
      <c r="B19" s="786"/>
      <c r="C19" s="786"/>
      <c r="D19" s="786"/>
      <c r="E19" s="786"/>
      <c r="F19" s="786"/>
      <c r="G19" s="786"/>
      <c r="H19" s="786"/>
      <c r="I19" s="786"/>
      <c r="J19" s="787"/>
      <c r="K19" s="367"/>
      <c r="L19" s="368"/>
      <c r="M19" s="368"/>
      <c r="N19" s="369"/>
      <c r="O19" s="162"/>
      <c r="P19" s="247"/>
      <c r="Q19" s="248"/>
      <c r="R19" s="416"/>
      <c r="S19" s="417"/>
      <c r="T19" s="341"/>
      <c r="U19" s="342"/>
      <c r="V19" s="247"/>
      <c r="W19" s="248"/>
      <c r="X19" s="275"/>
      <c r="Y19" s="276"/>
      <c r="Z19" s="247"/>
      <c r="AA19" s="248"/>
      <c r="AB19" s="275"/>
      <c r="AC19" s="276"/>
      <c r="AD19" s="247"/>
      <c r="AE19" s="248"/>
      <c r="AF19" s="275"/>
      <c r="AG19" s="276"/>
      <c r="AH19" s="247"/>
      <c r="AI19" s="248"/>
      <c r="AJ19" s="275"/>
      <c r="AK19" s="276"/>
      <c r="AL19" s="247"/>
      <c r="AM19" s="248"/>
      <c r="AN19" s="275"/>
      <c r="AO19" s="276"/>
      <c r="AP19" s="66"/>
      <c r="AQ19" s="43"/>
      <c r="AR19" s="43"/>
      <c r="AS19" s="43"/>
      <c r="AT19" s="43"/>
    </row>
    <row r="20" spans="1:49" ht="10.7" customHeight="1" x14ac:dyDescent="0.2">
      <c r="A20" s="67">
        <v>5</v>
      </c>
      <c r="B20" s="786"/>
      <c r="C20" s="786"/>
      <c r="D20" s="786"/>
      <c r="E20" s="786"/>
      <c r="F20" s="786"/>
      <c r="G20" s="786"/>
      <c r="H20" s="786"/>
      <c r="I20" s="786"/>
      <c r="J20" s="787"/>
      <c r="K20" s="263"/>
      <c r="L20" s="264"/>
      <c r="M20" s="264"/>
      <c r="N20" s="247"/>
      <c r="O20" s="162"/>
      <c r="P20" s="247"/>
      <c r="Q20" s="248"/>
      <c r="R20" s="416"/>
      <c r="S20" s="417"/>
      <c r="T20" s="341"/>
      <c r="U20" s="342"/>
      <c r="V20" s="247"/>
      <c r="W20" s="248"/>
      <c r="X20" s="275"/>
      <c r="Y20" s="276"/>
      <c r="Z20" s="247"/>
      <c r="AA20" s="248"/>
      <c r="AB20" s="275"/>
      <c r="AC20" s="276"/>
      <c r="AD20" s="247"/>
      <c r="AE20" s="248"/>
      <c r="AF20" s="275"/>
      <c r="AG20" s="276"/>
      <c r="AH20" s="247"/>
      <c r="AI20" s="248"/>
      <c r="AJ20" s="275"/>
      <c r="AK20" s="276"/>
      <c r="AL20" s="247"/>
      <c r="AM20" s="248"/>
      <c r="AN20" s="275"/>
      <c r="AO20" s="276"/>
      <c r="AP20" s="66"/>
      <c r="AQ20" s="43"/>
      <c r="AR20" s="43"/>
      <c r="AS20" s="43"/>
      <c r="AT20" s="43"/>
    </row>
    <row r="21" spans="1:49" ht="10.7" customHeight="1" x14ac:dyDescent="0.2">
      <c r="A21" s="67">
        <v>6</v>
      </c>
      <c r="B21" s="786"/>
      <c r="C21" s="786"/>
      <c r="D21" s="786"/>
      <c r="E21" s="786"/>
      <c r="F21" s="786"/>
      <c r="G21" s="786"/>
      <c r="H21" s="786"/>
      <c r="I21" s="786"/>
      <c r="J21" s="787"/>
      <c r="K21" s="263"/>
      <c r="L21" s="264"/>
      <c r="M21" s="264"/>
      <c r="N21" s="247"/>
      <c r="O21" s="162"/>
      <c r="P21" s="247"/>
      <c r="Q21" s="248"/>
      <c r="R21" s="416"/>
      <c r="S21" s="417"/>
      <c r="T21" s="341"/>
      <c r="U21" s="342"/>
      <c r="V21" s="247"/>
      <c r="W21" s="248"/>
      <c r="X21" s="275"/>
      <c r="Y21" s="276"/>
      <c r="Z21" s="247"/>
      <c r="AA21" s="248"/>
      <c r="AB21" s="275"/>
      <c r="AC21" s="276"/>
      <c r="AD21" s="247"/>
      <c r="AE21" s="248"/>
      <c r="AF21" s="275"/>
      <c r="AG21" s="276"/>
      <c r="AH21" s="247"/>
      <c r="AI21" s="248"/>
      <c r="AJ21" s="275"/>
      <c r="AK21" s="276"/>
      <c r="AL21" s="247"/>
      <c r="AM21" s="248"/>
      <c r="AN21" s="275"/>
      <c r="AO21" s="276"/>
      <c r="AP21" s="66"/>
      <c r="AQ21" s="43"/>
      <c r="AR21" s="43"/>
      <c r="AS21" s="43"/>
      <c r="AT21" s="43"/>
    </row>
    <row r="22" spans="1:49" ht="10.7" customHeight="1" x14ac:dyDescent="0.2">
      <c r="A22" s="67">
        <v>7</v>
      </c>
      <c r="B22" s="786"/>
      <c r="C22" s="786"/>
      <c r="D22" s="786"/>
      <c r="E22" s="786"/>
      <c r="F22" s="786"/>
      <c r="G22" s="786"/>
      <c r="H22" s="786"/>
      <c r="I22" s="786"/>
      <c r="J22" s="787"/>
      <c r="K22" s="263"/>
      <c r="L22" s="264"/>
      <c r="M22" s="264"/>
      <c r="N22" s="247"/>
      <c r="O22" s="162"/>
      <c r="P22" s="247"/>
      <c r="Q22" s="248"/>
      <c r="R22" s="416"/>
      <c r="S22" s="417"/>
      <c r="T22" s="341"/>
      <c r="U22" s="342"/>
      <c r="V22" s="247"/>
      <c r="W22" s="248"/>
      <c r="X22" s="275"/>
      <c r="Y22" s="276"/>
      <c r="Z22" s="247"/>
      <c r="AA22" s="248"/>
      <c r="AB22" s="275"/>
      <c r="AC22" s="276"/>
      <c r="AD22" s="247"/>
      <c r="AE22" s="248"/>
      <c r="AF22" s="275"/>
      <c r="AG22" s="276"/>
      <c r="AH22" s="247"/>
      <c r="AI22" s="248"/>
      <c r="AJ22" s="275"/>
      <c r="AK22" s="276"/>
      <c r="AL22" s="247"/>
      <c r="AM22" s="248"/>
      <c r="AN22" s="275"/>
      <c r="AO22" s="276"/>
      <c r="AP22" s="66"/>
      <c r="AQ22" s="43"/>
      <c r="AR22" s="43"/>
      <c r="AS22" s="43"/>
      <c r="AT22" s="43"/>
    </row>
    <row r="23" spans="1:49" ht="10.7" customHeight="1" x14ac:dyDescent="0.2">
      <c r="A23" s="67">
        <v>8</v>
      </c>
      <c r="B23" s="787"/>
      <c r="C23" s="789"/>
      <c r="D23" s="789"/>
      <c r="E23" s="789"/>
      <c r="F23" s="789"/>
      <c r="G23" s="789"/>
      <c r="H23" s="789"/>
      <c r="I23" s="789"/>
      <c r="J23" s="789"/>
      <c r="K23" s="263"/>
      <c r="L23" s="264"/>
      <c r="M23" s="264"/>
      <c r="N23" s="247"/>
      <c r="O23" s="162"/>
      <c r="P23" s="264"/>
      <c r="Q23" s="264"/>
      <c r="R23" s="416"/>
      <c r="S23" s="417"/>
      <c r="T23" s="341"/>
      <c r="U23" s="342"/>
      <c r="V23" s="311"/>
      <c r="W23" s="247"/>
      <c r="X23" s="248"/>
      <c r="Y23" s="310"/>
      <c r="Z23" s="311"/>
      <c r="AA23" s="247"/>
      <c r="AB23" s="248"/>
      <c r="AC23" s="310"/>
      <c r="AD23" s="311"/>
      <c r="AE23" s="247"/>
      <c r="AF23" s="248"/>
      <c r="AG23" s="310"/>
      <c r="AH23" s="311"/>
      <c r="AI23" s="247"/>
      <c r="AJ23" s="248"/>
      <c r="AK23" s="310"/>
      <c r="AL23" s="311"/>
      <c r="AM23" s="247"/>
      <c r="AN23" s="248"/>
      <c r="AO23" s="310"/>
      <c r="AP23" s="43"/>
      <c r="AQ23" s="43"/>
      <c r="AR23" s="43"/>
      <c r="AS23" s="43"/>
      <c r="AT23" s="43"/>
    </row>
    <row r="24" spans="1:49" ht="10.7" customHeight="1" x14ac:dyDescent="0.2">
      <c r="A24" s="67">
        <v>9</v>
      </c>
      <c r="B24" s="398"/>
      <c r="C24" s="399"/>
      <c r="D24" s="399"/>
      <c r="E24" s="399"/>
      <c r="F24" s="399"/>
      <c r="G24" s="399"/>
      <c r="H24" s="399"/>
      <c r="I24" s="399"/>
      <c r="J24" s="399"/>
      <c r="K24" s="263"/>
      <c r="L24" s="264"/>
      <c r="M24" s="264"/>
      <c r="N24" s="247"/>
      <c r="O24" s="162"/>
      <c r="P24" s="264"/>
      <c r="Q24" s="264"/>
      <c r="R24" s="416"/>
      <c r="S24" s="417"/>
      <c r="T24" s="341"/>
      <c r="U24" s="342"/>
      <c r="V24" s="311"/>
      <c r="W24" s="247"/>
      <c r="X24" s="248"/>
      <c r="Y24" s="310"/>
      <c r="Z24" s="311"/>
      <c r="AA24" s="247"/>
      <c r="AB24" s="248"/>
      <c r="AC24" s="310"/>
      <c r="AD24" s="311"/>
      <c r="AE24" s="247"/>
      <c r="AF24" s="248"/>
      <c r="AG24" s="310"/>
      <c r="AH24" s="311"/>
      <c r="AI24" s="247"/>
      <c r="AJ24" s="248"/>
      <c r="AK24" s="310"/>
      <c r="AL24" s="311"/>
      <c r="AM24" s="247"/>
      <c r="AN24" s="248"/>
      <c r="AO24" s="310"/>
      <c r="AP24" s="43"/>
      <c r="AQ24" s="43"/>
      <c r="AR24" s="43"/>
      <c r="AS24" s="43"/>
      <c r="AT24" s="43"/>
    </row>
    <row r="25" spans="1:49" ht="10.7" customHeight="1" x14ac:dyDescent="0.2">
      <c r="A25" s="67">
        <v>10</v>
      </c>
      <c r="B25" s="398"/>
      <c r="C25" s="399"/>
      <c r="D25" s="399"/>
      <c r="E25" s="399"/>
      <c r="F25" s="399"/>
      <c r="G25" s="399"/>
      <c r="H25" s="399"/>
      <c r="I25" s="399"/>
      <c r="J25" s="399"/>
      <c r="K25" s="263"/>
      <c r="L25" s="264"/>
      <c r="M25" s="264"/>
      <c r="N25" s="247"/>
      <c r="O25" s="162"/>
      <c r="P25" s="264"/>
      <c r="Q25" s="264"/>
      <c r="R25" s="403"/>
      <c r="S25" s="404"/>
      <c r="T25" s="341"/>
      <c r="U25" s="342"/>
      <c r="V25" s="311"/>
      <c r="W25" s="247"/>
      <c r="X25" s="248"/>
      <c r="Y25" s="310"/>
      <c r="Z25" s="311"/>
      <c r="AA25" s="247"/>
      <c r="AB25" s="400"/>
      <c r="AC25" s="418"/>
      <c r="AD25" s="311"/>
      <c r="AE25" s="247"/>
      <c r="AF25" s="275"/>
      <c r="AG25" s="276"/>
      <c r="AH25" s="311"/>
      <c r="AI25" s="247"/>
      <c r="AJ25" s="248"/>
      <c r="AK25" s="310"/>
      <c r="AL25" s="311"/>
      <c r="AM25" s="247"/>
      <c r="AN25" s="248"/>
      <c r="AO25" s="310"/>
      <c r="AP25" s="43"/>
      <c r="AQ25" s="43"/>
      <c r="AR25" s="43"/>
      <c r="AS25" s="43"/>
      <c r="AT25" s="43"/>
    </row>
    <row r="26" spans="1:49" ht="10.7" customHeight="1" x14ac:dyDescent="0.2">
      <c r="A26" s="67">
        <v>11</v>
      </c>
      <c r="B26" s="398"/>
      <c r="C26" s="399"/>
      <c r="D26" s="399"/>
      <c r="E26" s="399"/>
      <c r="F26" s="399"/>
      <c r="G26" s="399"/>
      <c r="H26" s="399"/>
      <c r="I26" s="399"/>
      <c r="J26" s="399"/>
      <c r="K26" s="263"/>
      <c r="L26" s="264"/>
      <c r="M26" s="264"/>
      <c r="N26" s="247"/>
      <c r="O26" s="162"/>
      <c r="P26" s="264"/>
      <c r="Q26" s="264"/>
      <c r="R26" s="518"/>
      <c r="S26" s="519"/>
      <c r="T26" s="341"/>
      <c r="U26" s="342"/>
      <c r="V26" s="311"/>
      <c r="W26" s="247"/>
      <c r="X26" s="248"/>
      <c r="Y26" s="310"/>
      <c r="Z26" s="309"/>
      <c r="AA26" s="286"/>
      <c r="AB26" s="400"/>
      <c r="AC26" s="418"/>
      <c r="AD26" s="311"/>
      <c r="AE26" s="247"/>
      <c r="AF26" s="275"/>
      <c r="AG26" s="276"/>
      <c r="AH26" s="311"/>
      <c r="AI26" s="247"/>
      <c r="AJ26" s="248"/>
      <c r="AK26" s="310"/>
      <c r="AL26" s="264"/>
      <c r="AM26" s="247"/>
      <c r="AN26" s="248"/>
      <c r="AO26" s="310"/>
      <c r="AP26" s="43"/>
      <c r="AQ26" s="43"/>
      <c r="AR26" s="43"/>
      <c r="AS26" s="43"/>
      <c r="AT26" s="43"/>
      <c r="AU26" s="3"/>
      <c r="AV26" s="3"/>
      <c r="AW26" s="3"/>
    </row>
    <row r="27" spans="1:49" ht="10.7" customHeight="1" x14ac:dyDescent="0.2">
      <c r="A27" s="67">
        <v>12</v>
      </c>
      <c r="B27" s="398"/>
      <c r="C27" s="399"/>
      <c r="D27" s="399"/>
      <c r="E27" s="399"/>
      <c r="F27" s="399"/>
      <c r="G27" s="399"/>
      <c r="H27" s="399"/>
      <c r="I27" s="399"/>
      <c r="J27" s="399"/>
      <c r="K27" s="263"/>
      <c r="L27" s="264"/>
      <c r="M27" s="264"/>
      <c r="N27" s="247"/>
      <c r="O27" s="162"/>
      <c r="P27" s="264"/>
      <c r="Q27" s="264"/>
      <c r="R27" s="403"/>
      <c r="S27" s="404"/>
      <c r="T27" s="341"/>
      <c r="U27" s="342"/>
      <c r="V27" s="311"/>
      <c r="W27" s="247"/>
      <c r="X27" s="248"/>
      <c r="Y27" s="310"/>
      <c r="Z27" s="309"/>
      <c r="AA27" s="286"/>
      <c r="AB27" s="400"/>
      <c r="AC27" s="418"/>
      <c r="AD27" s="311"/>
      <c r="AE27" s="247"/>
      <c r="AF27" s="275"/>
      <c r="AG27" s="276"/>
      <c r="AH27" s="311"/>
      <c r="AI27" s="247"/>
      <c r="AJ27" s="248"/>
      <c r="AK27" s="310"/>
      <c r="AL27" s="264"/>
      <c r="AM27" s="247"/>
      <c r="AN27" s="248"/>
      <c r="AO27" s="310"/>
      <c r="AP27" s="43"/>
      <c r="AQ27" s="43"/>
      <c r="AR27" s="43"/>
      <c r="AS27" s="43"/>
      <c r="AT27" s="43"/>
      <c r="AU27" s="3"/>
      <c r="AV27" s="3"/>
      <c r="AW27" s="3"/>
    </row>
    <row r="28" spans="1:49" ht="10.7" customHeight="1" x14ac:dyDescent="0.2">
      <c r="A28" s="67">
        <v>13</v>
      </c>
      <c r="B28" s="398"/>
      <c r="C28" s="399"/>
      <c r="D28" s="399"/>
      <c r="E28" s="399"/>
      <c r="F28" s="399"/>
      <c r="G28" s="399"/>
      <c r="H28" s="399"/>
      <c r="I28" s="399"/>
      <c r="J28" s="399"/>
      <c r="K28" s="263"/>
      <c r="L28" s="264"/>
      <c r="M28" s="264"/>
      <c r="N28" s="247"/>
      <c r="O28" s="162"/>
      <c r="P28" s="264"/>
      <c r="Q28" s="264"/>
      <c r="R28" s="403"/>
      <c r="S28" s="404"/>
      <c r="T28" s="341"/>
      <c r="U28" s="342"/>
      <c r="V28" s="311"/>
      <c r="W28" s="247"/>
      <c r="X28" s="248"/>
      <c r="Y28" s="310"/>
      <c r="Z28" s="309"/>
      <c r="AA28" s="286"/>
      <c r="AB28" s="400"/>
      <c r="AC28" s="418"/>
      <c r="AD28" s="311"/>
      <c r="AE28" s="247"/>
      <c r="AF28" s="275"/>
      <c r="AG28" s="276"/>
      <c r="AH28" s="311"/>
      <c r="AI28" s="247"/>
      <c r="AJ28" s="248"/>
      <c r="AK28" s="310"/>
      <c r="AL28" s="264"/>
      <c r="AM28" s="247"/>
      <c r="AN28" s="248"/>
      <c r="AO28" s="310"/>
      <c r="AP28" s="43"/>
      <c r="AQ28" s="43"/>
      <c r="AR28" s="43"/>
      <c r="AS28" s="43"/>
      <c r="AT28" s="43"/>
      <c r="AU28" s="3"/>
      <c r="AV28" s="3"/>
      <c r="AW28" s="3"/>
    </row>
    <row r="29" spans="1:49" ht="10.7" customHeight="1" x14ac:dyDescent="0.2">
      <c r="A29" s="67">
        <v>14</v>
      </c>
      <c r="B29" s="398"/>
      <c r="C29" s="399"/>
      <c r="D29" s="399"/>
      <c r="E29" s="399"/>
      <c r="F29" s="399"/>
      <c r="G29" s="399"/>
      <c r="H29" s="399"/>
      <c r="I29" s="399"/>
      <c r="J29" s="399"/>
      <c r="K29" s="263"/>
      <c r="L29" s="264"/>
      <c r="M29" s="264"/>
      <c r="N29" s="247"/>
      <c r="O29" s="162"/>
      <c r="P29" s="264"/>
      <c r="Q29" s="264"/>
      <c r="R29" s="520"/>
      <c r="S29" s="521"/>
      <c r="T29" s="341"/>
      <c r="U29" s="342"/>
      <c r="V29" s="311"/>
      <c r="W29" s="247"/>
      <c r="X29" s="248"/>
      <c r="Y29" s="310"/>
      <c r="Z29" s="311"/>
      <c r="AA29" s="247"/>
      <c r="AB29" s="400"/>
      <c r="AC29" s="418"/>
      <c r="AD29" s="311"/>
      <c r="AE29" s="247"/>
      <c r="AF29" s="275"/>
      <c r="AG29" s="276"/>
      <c r="AH29" s="311"/>
      <c r="AI29" s="247"/>
      <c r="AJ29" s="248"/>
      <c r="AK29" s="310"/>
      <c r="AL29" s="264"/>
      <c r="AM29" s="247"/>
      <c r="AN29" s="248"/>
      <c r="AO29" s="310"/>
      <c r="AP29" s="43"/>
      <c r="AQ29" s="43"/>
      <c r="AR29" s="43"/>
      <c r="AS29" s="43"/>
      <c r="AT29" s="43"/>
      <c r="AU29" s="3"/>
      <c r="AV29" s="3"/>
      <c r="AW29" s="3"/>
    </row>
    <row r="30" spans="1:49" ht="10.7" customHeight="1" thickBot="1" x14ac:dyDescent="0.25">
      <c r="A30" s="68">
        <v>15</v>
      </c>
      <c r="B30" s="401"/>
      <c r="C30" s="402"/>
      <c r="D30" s="402"/>
      <c r="E30" s="402"/>
      <c r="F30" s="402"/>
      <c r="G30" s="402"/>
      <c r="H30" s="402"/>
      <c r="I30" s="402"/>
      <c r="J30" s="402"/>
      <c r="K30" s="288"/>
      <c r="L30" s="289"/>
      <c r="M30" s="289"/>
      <c r="N30" s="290"/>
      <c r="O30" s="163"/>
      <c r="P30" s="400"/>
      <c r="Q30" s="400"/>
      <c r="R30" s="343"/>
      <c r="S30" s="344"/>
      <c r="T30" s="534"/>
      <c r="U30" s="535"/>
      <c r="V30" s="412"/>
      <c r="W30" s="290"/>
      <c r="X30" s="410"/>
      <c r="Y30" s="411"/>
      <c r="Z30" s="412"/>
      <c r="AA30" s="289"/>
      <c r="AB30" s="410"/>
      <c r="AC30" s="411"/>
      <c r="AD30" s="412"/>
      <c r="AE30" s="290"/>
      <c r="AF30" s="272"/>
      <c r="AG30" s="283"/>
      <c r="AH30" s="412"/>
      <c r="AI30" s="290"/>
      <c r="AJ30" s="410"/>
      <c r="AK30" s="411"/>
      <c r="AL30" s="289"/>
      <c r="AM30" s="290"/>
      <c r="AN30" s="410"/>
      <c r="AO30" s="411"/>
      <c r="AP30" s="43"/>
      <c r="AQ30" s="43"/>
      <c r="AR30" s="43"/>
      <c r="AS30" s="43"/>
      <c r="AT30" s="43"/>
      <c r="AU30" s="3"/>
      <c r="AV30" s="3"/>
      <c r="AW30" s="3"/>
    </row>
    <row r="31" spans="1:49" ht="10.5" customHeight="1" thickBot="1" x14ac:dyDescent="0.25">
      <c r="A31" s="291"/>
      <c r="B31" s="241"/>
      <c r="C31" s="241"/>
      <c r="D31" s="803" t="s">
        <v>55</v>
      </c>
      <c r="E31" s="240" t="s">
        <v>20</v>
      </c>
      <c r="F31" s="241"/>
      <c r="G31" s="241"/>
      <c r="H31" s="241"/>
      <c r="I31" s="241"/>
      <c r="J31" s="241"/>
      <c r="K31" s="241"/>
      <c r="L31" s="241"/>
      <c r="M31" s="241"/>
      <c r="N31" s="241"/>
      <c r="O31" s="241"/>
      <c r="P31" s="241"/>
      <c r="Q31" s="242"/>
      <c r="R31" s="531">
        <f>30-(COUNTBLANK(R16:R30)+COUNTBLANK(S16:S30))</f>
        <v>0</v>
      </c>
      <c r="S31" s="532"/>
      <c r="T31" s="532"/>
      <c r="U31" s="533"/>
      <c r="V31" s="408">
        <f>SUM(V16:V30)</f>
        <v>0</v>
      </c>
      <c r="W31" s="409"/>
      <c r="X31" s="409">
        <f>SUM(X16:X30)</f>
        <v>0</v>
      </c>
      <c r="Y31" s="450"/>
      <c r="Z31" s="408">
        <f>SUM(Z16:Z30)</f>
        <v>0</v>
      </c>
      <c r="AA31" s="409"/>
      <c r="AB31" s="409">
        <f>SUM(AB16:AB30)</f>
        <v>0</v>
      </c>
      <c r="AC31" s="450"/>
      <c r="AD31" s="408">
        <f>SUM(AD16:AD30)</f>
        <v>0</v>
      </c>
      <c r="AE31" s="409"/>
      <c r="AF31" s="409">
        <f>SUM(AF16:AF30)</f>
        <v>0</v>
      </c>
      <c r="AG31" s="450"/>
      <c r="AH31" s="408">
        <f>SUM(AH16:AH30)</f>
        <v>0</v>
      </c>
      <c r="AI31" s="409"/>
      <c r="AJ31" s="409">
        <f>SUM(AJ16:AJ30)</f>
        <v>0</v>
      </c>
      <c r="AK31" s="450"/>
      <c r="AL31" s="408">
        <f>SUM(AL16:AL30)</f>
        <v>0</v>
      </c>
      <c r="AM31" s="409"/>
      <c r="AN31" s="409">
        <f>SUM(AN16:AN30)</f>
        <v>0</v>
      </c>
      <c r="AO31" s="450"/>
      <c r="AP31" s="443"/>
      <c r="AQ31" s="443"/>
      <c r="AR31" s="69"/>
      <c r="AS31" s="69"/>
      <c r="AT31" s="69"/>
      <c r="AU31" s="31"/>
      <c r="AV31" s="3"/>
      <c r="AW31" s="3"/>
    </row>
    <row r="32" spans="1:49" ht="15.75" customHeight="1" thickBot="1" x14ac:dyDescent="0.25">
      <c r="A32" s="235"/>
      <c r="B32" s="236"/>
      <c r="C32" s="236"/>
      <c r="D32" s="804"/>
      <c r="E32" s="219" t="s">
        <v>69</v>
      </c>
      <c r="F32" s="220"/>
      <c r="G32" s="220"/>
      <c r="H32" s="220"/>
      <c r="I32" s="220"/>
      <c r="J32" s="220"/>
      <c r="K32" s="220"/>
      <c r="L32" s="220"/>
      <c r="M32" s="220"/>
      <c r="N32" s="220"/>
      <c r="O32" s="220"/>
      <c r="P32" s="220"/>
      <c r="Q32" s="221"/>
      <c r="R32" s="353"/>
      <c r="S32" s="353"/>
      <c r="T32" s="353"/>
      <c r="U32" s="354"/>
      <c r="V32" s="374">
        <f>IF(SUM(V31,X31)-I9&lt;0,0,IF(AND(SUM(V31,X31)-I9&lt;=20,X31&lt;=10),SUM(V31,X31)-I9,IF(AND(SUM(V31,X31)-I9&lt;=20,X31&gt;10),SUM(V31,10)-I9,IF(AND(SUM(V31,X31)-I9&gt;20,X31&lt;=10),"20",IF(AND(SUM(V31,X31)-I9&gt;20,X31&gt;10,SUM(V31,10)-I9&gt;20),"20",IF(AND(SUM(V31,X31)-I9&gt;20,X31&gt;10,SUM(V31,10)-I9&lt;=20),SUM(V31,10)-I9))))))</f>
        <v>0</v>
      </c>
      <c r="W32" s="236"/>
      <c r="X32" s="236"/>
      <c r="Y32" s="375"/>
      <c r="Z32" s="374">
        <f>IF(SUM(Z31,AB31)-Q9&lt;0,0,IF(AND(SUM(Z31,AB31)-Q9&lt;=20,AB31&lt;=10),SUM(Z31,AB31)-Q9,IF(AND(SUM(Z31,AB31)-Q9&lt;=20,AB31&gt;10),SUM(Z31,10)-Q9,IF(AND(SUM(Z31,AB31)-Q9&gt;20,AB31&lt;=10),"20",IF(AND(SUM(Z31,AB31)-Q9&gt;20,AB31&gt;10,SUM(Z31,10)-Q9&gt;20),"20",IF(AND(SUM(Z31,AB31)-Q9&gt;20,AB31&gt;10,SUM(Z31,10)-Q9&lt;=20),SUM(Z31,10)-Q9))))))</f>
        <v>0</v>
      </c>
      <c r="AA32" s="236"/>
      <c r="AB32" s="236"/>
      <c r="AC32" s="375"/>
      <c r="AD32" s="374">
        <f>IF(SUM(AD31,AF31)-Y9&lt;0,0,IF(AND(SUM(AD31,AF31)-Y9&lt;=20,AF31&lt;=10),SUM(AD31,AF31)-Y9,IF(AND(SUM(AD31,AF31)-Y9&lt;=20,AF31&gt;10),SUM(AD31,10)-Y9,IF(AND(SUM(AD31,AF31)-Y9&gt;20,AF31&lt;=10),"20",IF(AND(SUM(AD31,AF31)-Y9&gt;20,AF31&gt;10,SUM(AD31,10)-Y9&gt;20),"20",IF(AND(SUM(AD31,AF31)-Y9&gt;20,AF31&gt;10,SUM(AD31,10)-Y9&lt;=20),SUM(AD31,10)-Y9))))))</f>
        <v>0</v>
      </c>
      <c r="AE32" s="236"/>
      <c r="AF32" s="236"/>
      <c r="AG32" s="375"/>
      <c r="AH32" s="374">
        <f>IF(SUM(AH31,AJ31)-AG9&lt;0,0,IF(AND(SUM(AH31,AJ31)-AG9&lt;=20,AJ31&lt;=10),SUM(AH31,AJ31)-AG9,IF(AND(SUM(AH31,AJ31)-AG9&lt;=20,AJ31&gt;10),SUM(AH31,10)-AG9,IF(AND(SUM(AH31,AJ31)-AG9&gt;20,AJ31&lt;=10),"20",IF(AND(SUM(AH31,AJ31)-AG9&gt;20,AJ31&gt;10,SUM(AH31,10)-AG9&gt;20),"20",IF(AND(SUM(AH31,AJ31)-AG9&gt;20,AJ31&gt;10,SUM(AH31,10)-AG9&lt;=20),SUM(AH31,10)-AG9))))))</f>
        <v>0</v>
      </c>
      <c r="AI32" s="236"/>
      <c r="AJ32" s="236"/>
      <c r="AK32" s="375"/>
      <c r="AL32" s="374">
        <f>IF(SUM(AL31,AN31)-AO9&lt;0,0,IF(AND(SUM(AL31,AN31)-AO9&lt;=20,AN31&lt;=10),SUM(AL31,AN31)-AO9,IF(AND(SUM(AL31,AN31)-AO9&lt;=20,AN31&gt;10),SUM(AL31,10)-AO9,IF(AND(SUM(AL31,AN31)-AO9&gt;20,AN31&lt;=10),"20",IF(AND(SUM(AL31,AN31)-AO9&gt;20,AN31&gt;10,SUM(AL31,10)-AO9&gt;20),"20",IF(AND(SUM(AL31,AN31)-AO9&gt;20,AN31&gt;10,SUM(AL31,10)-AO9&lt;=20),SUM(AL31,10)-AO9))))))</f>
        <v>0</v>
      </c>
      <c r="AM32" s="236"/>
      <c r="AN32" s="236"/>
      <c r="AO32" s="375"/>
      <c r="AP32" s="790">
        <f>V32+Z32+AD32+AH32+AL32</f>
        <v>0</v>
      </c>
      <c r="AQ32" s="791"/>
      <c r="AR32" s="70"/>
      <c r="AS32" s="69"/>
      <c r="AT32" s="69"/>
      <c r="AU32" s="31"/>
      <c r="AV32" s="3"/>
      <c r="AW32" s="3"/>
    </row>
    <row r="33" spans="1:49" ht="10.7" customHeight="1" x14ac:dyDescent="0.2">
      <c r="A33" s="226" t="s">
        <v>32</v>
      </c>
      <c r="B33" s="301"/>
      <c r="C33" s="302"/>
      <c r="D33" s="164">
        <v>1</v>
      </c>
      <c r="E33" s="237" t="s">
        <v>57</v>
      </c>
      <c r="F33" s="238"/>
      <c r="G33" s="238"/>
      <c r="H33" s="238"/>
      <c r="I33" s="238"/>
      <c r="J33" s="238"/>
      <c r="K33" s="238"/>
      <c r="L33" s="238"/>
      <c r="M33" s="238"/>
      <c r="N33" s="238"/>
      <c r="O33" s="238"/>
      <c r="P33" s="238"/>
      <c r="Q33" s="239"/>
      <c r="R33" s="522"/>
      <c r="S33" s="523"/>
      <c r="T33" s="523"/>
      <c r="U33" s="524"/>
      <c r="V33" s="338">
        <f>IF(AND(SUMIF($O$16:$O$30,"=1",X16:X30)&lt;=10,SUMIF($O$16:$O$30,"=1",V16:V30)+SUMIF($O$16:$O$30,"=1",X16:X30)&lt;=VALUE(V32)),SUMIF($O$16:$O$30,"=1",V16:V30)+SUMIF($O$16:$O$30,"=1",X16:X30),IF(AND(SUMIF($O$16:$O$30,"=1",X16:X30)&lt;=10,SUMIF($O$16:$O$30,"=1",V16:V30)+SUMIF($O$16:$O$30,"=1",X16:X30)&gt;VALUE(V32)),VALUE(V32),IF(AND(SUMIF($O$16:$O$30,"=1",X16:X30)&gt;10,SUMIF($O$16:$O$30,"=1",V16:V30)+10&lt;=VALUE(V32)),SUMIF($O$16:$O$30,"=1",V16:V30)+10,IF(AND(SUMIF($O$16:$O$30,"=1",X16:X30)&gt;10,SUMIF($O$16:$O$30,"=1",V16:V30)+10&gt;VALUE(V32)),VALUE(V32)))))</f>
        <v>0</v>
      </c>
      <c r="W33" s="339"/>
      <c r="X33" s="339"/>
      <c r="Y33" s="340"/>
      <c r="Z33" s="338">
        <f>IF(AND(SUMIF($O$16:$O$30,"=1",AB16:AB30)&lt;=10,SUMIF($O$16:$O$30,"=1",Z16:Z30)+SUMIF($O$16:$O$30,"=1",AB16:AB30)&lt;=VALUE(Z32)),SUMIF($O$16:$O$30,"=1",Z16:Z30)+SUMIF($O$16:$O$30,"=1",AB16:AB30),IF(AND(SUMIF($O$16:$O$30,"=1",AB16:AB30)&lt;=10,SUMIF($O$16:$O$30,"=1",Z16:Z30)+SUMIF($O$16:$O$30,"=1",AB16:AB30)&gt;VALUE(Z32)),VALUE(Z32),IF(AND(SUMIF($O$16:$O$30,"=1",AB16:AB30)&gt;10,SUMIF($O$16:$O$30,"=1",Z16:Z30)+10&lt;=VALUE(Z32)),SUMIF($O$16:$O$30,"=1",Z16:Z30)+10,IF(AND(SUMIF($O$16:$O$30,"=1",AB16:AB30)&gt;10,SUMIF($O$16:$O$30,"=1",Z16:Z30)+10&gt;VALUE(Z32)),VALUE(Z32)))))</f>
        <v>0</v>
      </c>
      <c r="AA33" s="339"/>
      <c r="AB33" s="339"/>
      <c r="AC33" s="340"/>
      <c r="AD33" s="338">
        <f>IF(AND(SUMIF($O$16:$O$30,"=1",AF16:AF30)&lt;=10,SUMIF($O$16:$O$30,"=1",AD16:AD30)+SUMIF($O$16:$O$30,"=1",AF16:AF30)&lt;=VALUE(AD32)),SUMIF($O$16:$O$30,"=1",AD16:AD30)+SUMIF($O$16:$O$30,"=1",AF16:AF30),IF(AND(SUMIF($O$16:$O$30,"=1",AF16:AF30)&lt;=10,SUMIF($O$16:$O$30,"=1",AD16:AD30)+SUMIF($O$16:$O$30,"=1",AF16:AF30)&gt;VALUE(AD32)),VALUE(AD32),IF(AND(SUMIF($O$16:$O$30,"=1",AF16:AF30)&gt;10,SUMIF($O$16:$O$30,"=1",AD16:AD30)+10&lt;=VALUE(AD32)),SUMIF($O$16:$O$30,"=1",AD16:AD30)+10,IF(AND(SUMIF($O$16:$O$30,"=1",AF16:AF30)&gt;10,SUMIF($O$16:$O$30,"=1",AD16:AD30)+10&gt;VALUE(AD32)),VALUE(AD32)))))</f>
        <v>0</v>
      </c>
      <c r="AE33" s="339"/>
      <c r="AF33" s="339"/>
      <c r="AG33" s="340"/>
      <c r="AH33" s="338">
        <f>IF(AND(SUMIF($O$16:$O$30,"=1",AJ16:AJ30)&lt;=10,SUMIF($O$16:$O$30,"=1",AH16:AH30)+SUMIF($O$16:$O$30,"=1",AJ16:AJ30)&lt;=VALUE(AH32)),SUMIF($O$16:$O$30,"=1",AH16:AH30)+SUMIF($O$16:$O$30,"=1",AJ16:AJ30),IF(AND(SUMIF($O$16:$O$30,"=1",AJ16:AJ30)&lt;=10,SUMIF($O$16:$O$30,"=1",AH16:AH30)+SUMIF($O$16:$O$30,"=1",AJ16:AJ30)&gt;VALUE(AH32)),VALUE(AH32),IF(AND(SUMIF($O$16:$O$30,"=1",AJ16:AJ30)&gt;10,SUMIF($O$16:$O$30,"=1",AH16:AH30)+10&lt;=VALUE(AH32)),SUMIF($O$16:$O$30,"=1",AH16:AH30)+10,IF(AND(SUMIF($O$16:$O$30,"=1",AJ16:AJ30)&gt;10,SUMIF($O$16:$O$30,"=1",AH16:AH30)+10&gt;VALUE(AH32)),VALUE(AH32)))))</f>
        <v>0</v>
      </c>
      <c r="AI33" s="339"/>
      <c r="AJ33" s="339"/>
      <c r="AK33" s="340"/>
      <c r="AL33" s="338">
        <f>IF(AND(SUMIF($O$16:$O$30,"=1",AN16:AN30)&lt;=10,SUMIF($O$16:$O$30,"=1",AL16:AL30)+SUMIF($O$16:$O$30,"=1",AN16:AN30)&lt;=VALUE(AL32)),SUMIF($O$16:$O$30,"=1",AL16:AL30)+SUMIF($O$16:$O$30,"=1",AN16:AN30),IF(AND(SUMIF($O$16:$O$30,"=1",AN16:AN30)&lt;=10,SUMIF($O$16:$O$30,"=1",AL16:AL30)+SUMIF($O$16:$O$30,"=1",AN16:AN30)&gt;VALUE(AL32)),VALUE(AL32),IF(AND(SUMIF($O$16:$O$30,"=1",AN16:AN30)&gt;10,SUMIF($O$16:$O$30,"=1",AL16:AL30)+10&lt;=VALUE(AL32)),SUMIF($O$16:$O$30,"=1",AL16:AL30)+10,IF(AND(SUMIF($O$16:$O$30,"=1",AN16:AN30)&gt;10,SUMIF($O$16:$O$30,"=1",AL16:AL30)+10&gt;VALUE(AL32)),VALUE(AL32)))))</f>
        <v>0</v>
      </c>
      <c r="AM33" s="339"/>
      <c r="AN33" s="339"/>
      <c r="AO33" s="340"/>
      <c r="AP33" s="390">
        <f>SUM(V33:AL33)</f>
        <v>0</v>
      </c>
      <c r="AQ33" s="391"/>
      <c r="AR33" s="69"/>
      <c r="AS33" s="69"/>
      <c r="AT33" s="69"/>
      <c r="AU33" s="31"/>
      <c r="AV33" s="3"/>
      <c r="AW33" s="3"/>
    </row>
    <row r="34" spans="1:49" ht="10.7" customHeight="1" x14ac:dyDescent="0.2">
      <c r="A34" s="303"/>
      <c r="B34" s="304"/>
      <c r="C34" s="305"/>
      <c r="D34" s="165">
        <v>2</v>
      </c>
      <c r="E34" s="216" t="s">
        <v>59</v>
      </c>
      <c r="F34" s="217"/>
      <c r="G34" s="217"/>
      <c r="H34" s="217"/>
      <c r="I34" s="217"/>
      <c r="J34" s="217"/>
      <c r="K34" s="217"/>
      <c r="L34" s="217"/>
      <c r="M34" s="217"/>
      <c r="N34" s="217"/>
      <c r="O34" s="217"/>
      <c r="P34" s="217"/>
      <c r="Q34" s="218"/>
      <c r="R34" s="452"/>
      <c r="S34" s="453"/>
      <c r="T34" s="453"/>
      <c r="U34" s="454"/>
      <c r="V34" s="376">
        <f>IF(SUMIF($O$16:$O$30,"=2",V16:V30)+SUMIF($O$16:$O$30,"=2",X16:X30)&lt;=VALUE(V32-V33),SUMIF($O$16:$O$30,"=2",V16:V30)+SUMIF($O$16:$O$30,"=2",X16:X30),VALUE(V32-V33))</f>
        <v>0</v>
      </c>
      <c r="W34" s="377"/>
      <c r="X34" s="377"/>
      <c r="Y34" s="378"/>
      <c r="Z34" s="376">
        <f>IF(SUMIF($O$16:$O$30,"=2",Z16:Z30)+SUMIF($O$16:$O$30,"=2",AB16:AB30)&lt;=VALUE(Z32-Z33),SUMIF($O$16:$O$30,"=2",Z16:Z30)+SUMIF($O$16:$O$30,"=2",AB16:AB30),VALUE(Z32-Z33))</f>
        <v>0</v>
      </c>
      <c r="AA34" s="377"/>
      <c r="AB34" s="377"/>
      <c r="AC34" s="378"/>
      <c r="AD34" s="376">
        <f>IF(SUMIF($O$16:$O$30,"=2",AD16:AD30)+SUMIF($O$16:$O$30,"=2",AF16:AF30)&lt;=VALUE(AD32-AD33),SUMIF($O$16:$O$30,"=2",AD16:AD30)+SUMIF($O$16:$O$30,"=2",AF16:AF30),VALUE(AD32-AD33))</f>
        <v>0</v>
      </c>
      <c r="AE34" s="377"/>
      <c r="AF34" s="377"/>
      <c r="AG34" s="378"/>
      <c r="AH34" s="376">
        <f>IF(SUMIF($O$16:$O$30,"=2",AH16:AH30)+SUMIF($O$16:$O$30,"=2",AJ16:AJ30)&lt;=VALUE(AH32-AH33),SUMIF($O$16:$O$30,"=2",AH16:AH30)+SUMIF($O$16:$O$30,"=2",AJ16:AJ30),VALUE(AH32-AH33))</f>
        <v>0</v>
      </c>
      <c r="AI34" s="377"/>
      <c r="AJ34" s="377"/>
      <c r="AK34" s="378"/>
      <c r="AL34" s="338">
        <f>IF(SUMIF($O$16:$O$30,"=2",AL16:AL30)+SUMIF($O$16:$O$30,"=2",AN16:AN30)&lt;=VALUE(AL32-AL33),SUMIF($O$16:$O$30,"=2",AL16:AL30)+SUMIF($O$16:$O$30,"=2",AN16:AN30),VALUE(AL32-AL33))</f>
        <v>0</v>
      </c>
      <c r="AM34" s="339"/>
      <c r="AN34" s="339"/>
      <c r="AO34" s="340"/>
      <c r="AP34" s="392">
        <f>SUM(V34:AL34)</f>
        <v>0</v>
      </c>
      <c r="AQ34" s="393"/>
      <c r="AR34" s="69"/>
      <c r="AS34" s="69"/>
      <c r="AT34" s="69"/>
      <c r="AU34" s="31"/>
      <c r="AV34" s="3"/>
      <c r="AW34" s="3"/>
    </row>
    <row r="35" spans="1:49" ht="10.7" customHeight="1" x14ac:dyDescent="0.2">
      <c r="A35" s="303"/>
      <c r="B35" s="304"/>
      <c r="C35" s="305"/>
      <c r="D35" s="165">
        <v>3</v>
      </c>
      <c r="E35" s="216" t="s">
        <v>60</v>
      </c>
      <c r="F35" s="217"/>
      <c r="G35" s="217"/>
      <c r="H35" s="217"/>
      <c r="I35" s="217"/>
      <c r="J35" s="217"/>
      <c r="K35" s="217"/>
      <c r="L35" s="217"/>
      <c r="M35" s="217"/>
      <c r="N35" s="217"/>
      <c r="O35" s="217"/>
      <c r="P35" s="217"/>
      <c r="Q35" s="218"/>
      <c r="R35" s="452"/>
      <c r="S35" s="453"/>
      <c r="T35" s="453"/>
      <c r="U35" s="454"/>
      <c r="V35" s="338">
        <f>IF(SUMIF($O$16:$O$30,"=3",V16:V30)+SUMIF($O$16:$O$30,"=3",X16:X30)&lt;=VALUE(V32-(V33+V34)),SUMIF($O$16:$O$30,"=3",V16:V30)+SUMIF($O$16:$O$30,"=3",X16:X30),VALUE(V32-(V33+V34)))</f>
        <v>0</v>
      </c>
      <c r="W35" s="339"/>
      <c r="X35" s="339"/>
      <c r="Y35" s="340"/>
      <c r="Z35" s="338">
        <f>IF(SUMIF($O$16:$O$30,"=3",Z16:Z30)+SUMIF($O$16:$O$30,"=3",AB16:AB30)&lt;=VALUE(Z32-(Z33+Z34)),SUMIF($O$16:$O$30,"=3",Z16:Z30)+SUMIF($O$16:$O$30,"=3",AB16:AB30),VALUE(Z32-(Z33+Z34)))</f>
        <v>0</v>
      </c>
      <c r="AA35" s="339"/>
      <c r="AB35" s="339"/>
      <c r="AC35" s="340"/>
      <c r="AD35" s="338">
        <f>IF(SUMIF($O$16:$O$30,"=3",AD16:AD30)+SUMIF($O$16:$O$30,"=3",AF16:AF30)&lt;=VALUE(AD32-(AD33+AD34)),SUMIF($O$16:$O$30,"=3",AD16:AD30)+SUMIF($O$16:$O$30,"=3",AF16:AF30),VALUE(AD32-(AD33+AD34)))</f>
        <v>0</v>
      </c>
      <c r="AE35" s="339"/>
      <c r="AF35" s="339"/>
      <c r="AG35" s="340"/>
      <c r="AH35" s="338">
        <f>IF(SUMIF($O$16:$O$30,"=3",AH16:AH30)+SUMIF($O$16:$O$30,"=3",AJ16:AJ30)&lt;=VALUE(AH32-(AH33+AH34)),SUMIF($O$16:$O$30,"=3",AH16:AH30)+SUMIF($O$16:$O$30,"=3",AJ16:AJ30),VALUE(AH32-(AH33+AH34)))</f>
        <v>0</v>
      </c>
      <c r="AI35" s="339"/>
      <c r="AJ35" s="339"/>
      <c r="AK35" s="340"/>
      <c r="AL35" s="338">
        <f>IF(SUMIF($O$16:$O$30,"=3",AL16:AL30)+SUMIF($O$16:$O$30,"=3",AN16:AN30)&lt;=VALUE(AL32-(AL33+AL34)),SUMIF($O$16:$O$30,"=3",AL16:AL30)+SUMIF($O$16:$O$30,"=3",AN16:AN30),VALUE(AL32-(AL33+AL34)))</f>
        <v>0</v>
      </c>
      <c r="AM35" s="339"/>
      <c r="AN35" s="339"/>
      <c r="AO35" s="340"/>
      <c r="AP35" s="392">
        <f>SUM(V35:AL35)</f>
        <v>0</v>
      </c>
      <c r="AQ35" s="393"/>
      <c r="AR35" s="69"/>
      <c r="AS35" s="69"/>
      <c r="AT35" s="69"/>
      <c r="AU35" s="31"/>
      <c r="AV35" s="3"/>
      <c r="AW35" s="3"/>
    </row>
    <row r="36" spans="1:49" ht="10.7" customHeight="1" x14ac:dyDescent="0.2">
      <c r="A36" s="303"/>
      <c r="B36" s="304"/>
      <c r="C36" s="305"/>
      <c r="D36" s="165">
        <v>4</v>
      </c>
      <c r="E36" s="216"/>
      <c r="F36" s="217"/>
      <c r="G36" s="217"/>
      <c r="H36" s="217"/>
      <c r="I36" s="217"/>
      <c r="J36" s="217"/>
      <c r="K36" s="217"/>
      <c r="L36" s="217"/>
      <c r="M36" s="217"/>
      <c r="N36" s="217"/>
      <c r="O36" s="217"/>
      <c r="P36" s="217"/>
      <c r="Q36" s="218"/>
      <c r="R36" s="452"/>
      <c r="S36" s="453"/>
      <c r="T36" s="453"/>
      <c r="U36" s="454"/>
      <c r="V36" s="338">
        <f>IF(SUMIF($O$16:$O$30,"=4",V16:V30)+SUMIF($O$16:$O$30,"=4",X16:X30)&lt;=VALUE(V32-(V33+V34+V35)),SUMIF($O$16:$O$30,"=4",V16:V30)+SUMIF($O$16:$O$30,"=4",X16:X30),VALUE(V32-(V33+V34+V35)))</f>
        <v>0</v>
      </c>
      <c r="W36" s="339"/>
      <c r="X36" s="339"/>
      <c r="Y36" s="340"/>
      <c r="Z36" s="338">
        <f>IF(SUMIF($O$16:$O$30,"=4",Z16:Z30)+SUMIF($O$16:$O$30,"=4",AB16:AB30)&lt;=VALUE(Z32-(Z33+Z34+Z35)),SUMIF($O$16:$O$30,"=4",Z16:Z30)+SUMIF($O$16:$O$30,"=4",AB16:AB30),VALUE(Z32-(Z33+Z34+Z35)))</f>
        <v>0</v>
      </c>
      <c r="AA36" s="339"/>
      <c r="AB36" s="339"/>
      <c r="AC36" s="340"/>
      <c r="AD36" s="338">
        <f>IF(SUMIF($O$16:$O$30,"=4",AD16:AD30)+SUMIF($O$16:$O$30,"=4",AF16:AF30)&lt;=VALUE(AD32-(AD33+AD34+AD35)),SUMIF($O$16:$O$30,"=4",AD16:AD30)+SUMIF($O$16:$O$30,"=4",AF16:AF30),VALUE(AD32-(AD33+AD34+AD35)))</f>
        <v>0</v>
      </c>
      <c r="AE36" s="339"/>
      <c r="AF36" s="339"/>
      <c r="AG36" s="340"/>
      <c r="AH36" s="338">
        <f>IF(SUMIF($O$16:$O$30,"=4",AH16:AH30)+SUMIF($O$16:$O$30,"=4",AJ16:AJ30)&lt;=VALUE(AH32-(AH33+AH34+AH35)),SUMIF($O$16:$O$30,"=4",AH16:AH30)+SUMIF($O$16:$O$30,"=4",AJ16:AJ30),VALUE(AH32-(AH33+AH34+AH35)))</f>
        <v>0</v>
      </c>
      <c r="AI36" s="339"/>
      <c r="AJ36" s="339"/>
      <c r="AK36" s="340"/>
      <c r="AL36" s="338">
        <f>IF(SUMIF($O$16:$O$30,"=4",AL16:AL30)+SUMIF($O$16:$O$30,"=4",AN16:AN30)&lt;=VALUE(AL32-(AL33+AL34+AL35)),SUMIF($O$16:$O$30,"=4",AL16:AL30)+SUMIF($O$16:$O$30,"=4",AN16:AN30),VALUE(AL32-(AL33+AL34+AL35)))</f>
        <v>0</v>
      </c>
      <c r="AM36" s="339"/>
      <c r="AN36" s="339"/>
      <c r="AO36" s="340"/>
      <c r="AP36" s="392">
        <f>SUM(V36:AL36)</f>
        <v>0</v>
      </c>
      <c r="AQ36" s="393"/>
      <c r="AR36" s="69"/>
      <c r="AS36" s="69"/>
      <c r="AT36" s="69"/>
      <c r="AU36" s="37"/>
      <c r="AV36" s="38"/>
      <c r="AW36" s="3"/>
    </row>
    <row r="37" spans="1:49" ht="10.7" customHeight="1" thickBot="1" x14ac:dyDescent="0.25">
      <c r="A37" s="306"/>
      <c r="B37" s="307"/>
      <c r="C37" s="308"/>
      <c r="D37" s="166">
        <v>5</v>
      </c>
      <c r="E37" s="385"/>
      <c r="F37" s="386"/>
      <c r="G37" s="386"/>
      <c r="H37" s="386"/>
      <c r="I37" s="386"/>
      <c r="J37" s="386"/>
      <c r="K37" s="386"/>
      <c r="L37" s="386"/>
      <c r="M37" s="386"/>
      <c r="N37" s="386"/>
      <c r="O37" s="386"/>
      <c r="P37" s="386"/>
      <c r="Q37" s="387"/>
      <c r="R37" s="318"/>
      <c r="S37" s="318"/>
      <c r="T37" s="318"/>
      <c r="U37" s="488"/>
      <c r="V37" s="338">
        <f>IF(SUMIF($O$16:$O$30,"=5",V16:V30)+SUMIF($O$16:$O$30,"=5",X16:X30)&lt;=VALUE(V32-(V33+V34+V35+V36)),SUMIF($O$16:$O$30,"=5",V16:V30)+SUMIF($O$16:$O$30,"=5",X16:X30),VALUE(V32-(V33+V34+V35+V36)))</f>
        <v>0</v>
      </c>
      <c r="W37" s="339"/>
      <c r="X37" s="339"/>
      <c r="Y37" s="340"/>
      <c r="Z37" s="338">
        <f>IF(SUMIF($O$16:$O$30,"=5",Z16:Z30)+SUMIF($O$16:$O$30,"=5",AB16:AB30)&lt;=VALUE(Z32-(Z33+Z34+Z35+Z36)),SUMIF($O$16:$O$30,"=5",Z16:Z30)+SUMIF($O$16:$O$30,"=5",AB16:AB30),VALUE(Z32-(Z33+Z34+Z35+Z36)))</f>
        <v>0</v>
      </c>
      <c r="AA37" s="339"/>
      <c r="AB37" s="339"/>
      <c r="AC37" s="340"/>
      <c r="AD37" s="338">
        <f>IF(SUMIF($O$16:$O$30,"=5",AD16:AD30)+SUMIF($O$16:$O$30,"=5",AF16:AF30)&lt;=VALUE(AD32-(AD33+AD34+AD35+AD36)),SUMIF($O$16:$O$30,"=5",AD16:AD30)+SUMIF($O$16:$O$30,"=5",AF16:AF30),VALUE(AD32-(AD33+AD34+AD35+AD36)))</f>
        <v>0</v>
      </c>
      <c r="AE37" s="339"/>
      <c r="AF37" s="339"/>
      <c r="AG37" s="340"/>
      <c r="AH37" s="338">
        <f>IF(SUMIF($O$16:$O$30,"=5",AH16:AH30)+SUMIF($O$16:$O$30,"=5",AJ16:AJ30)&lt;=VALUE(AH32-(AH33+AH34+AH35+AH36)),SUMIF($O$16:$O$30,"=5",AH16:AH30)+SUMIF($O$16:$O$30,"=5",AJ16:AJ30),VALUE(AH32-(AH33+AH34+AH35+AH36)))</f>
        <v>0</v>
      </c>
      <c r="AI37" s="339"/>
      <c r="AJ37" s="339"/>
      <c r="AK37" s="340"/>
      <c r="AL37" s="338">
        <f>IF(SUMIF($O$16:$O$30,"=5",AL16:AL30)+SUMIF($O$16:$O$30,"=5",AN16:AN30)&lt;=VALUE(AL32-(AL33+AL34+AL35+AL36)),SUMIF($O$16:$O$30,"=5",AL16:AL30)+SUMIF($O$16:$O$30,"=5",AN16:AN30),VALUE(AL32-(AL33+AL34+AL35+AL36)))</f>
        <v>0</v>
      </c>
      <c r="AM37" s="339"/>
      <c r="AN37" s="339"/>
      <c r="AO37" s="340"/>
      <c r="AP37" s="388">
        <f>SUM(V37:AL37)</f>
        <v>0</v>
      </c>
      <c r="AQ37" s="389"/>
      <c r="AR37" s="69"/>
      <c r="AS37" s="69"/>
      <c r="AT37" s="69"/>
      <c r="AU37" s="37"/>
      <c r="AV37" s="38"/>
      <c r="AW37" s="3"/>
    </row>
    <row r="38" spans="1:49" ht="8.25" customHeight="1" x14ac:dyDescent="0.2">
      <c r="A38" s="43"/>
      <c r="B38" s="43"/>
      <c r="C38" s="43"/>
      <c r="D38" s="43"/>
      <c r="E38" s="43"/>
      <c r="F38" s="43"/>
      <c r="G38" s="43"/>
      <c r="H38" s="43"/>
      <c r="I38" s="43"/>
      <c r="J38" s="43"/>
      <c r="K38" s="43"/>
      <c r="L38" s="43"/>
      <c r="M38" s="43"/>
      <c r="N38" s="43"/>
      <c r="O38" s="43"/>
      <c r="P38" s="43"/>
      <c r="Q38" s="43"/>
      <c r="R38" s="43"/>
      <c r="S38" s="43"/>
      <c r="T38" s="43"/>
      <c r="U38" s="71"/>
      <c r="V38" s="71"/>
      <c r="W38" s="71"/>
      <c r="X38" s="71"/>
      <c r="Y38" s="71"/>
      <c r="Z38" s="71"/>
      <c r="AA38" s="71"/>
      <c r="AB38" s="71"/>
      <c r="AC38" s="71"/>
      <c r="AD38" s="71"/>
      <c r="AE38" s="71"/>
      <c r="AF38" s="71"/>
      <c r="AG38" s="72"/>
      <c r="AH38" s="71"/>
      <c r="AI38" s="71"/>
      <c r="AJ38" s="71"/>
      <c r="AK38" s="71"/>
      <c r="AL38" s="71"/>
      <c r="AM38" s="71"/>
      <c r="AN38" s="71"/>
      <c r="AO38" s="71"/>
      <c r="AP38" s="43"/>
      <c r="AQ38" s="43"/>
      <c r="AR38" s="69"/>
      <c r="AS38" s="69"/>
      <c r="AT38" s="69"/>
      <c r="AU38" s="37"/>
      <c r="AV38" s="38"/>
      <c r="AW38" s="3"/>
    </row>
    <row r="39" spans="1:49" ht="12.75" customHeight="1" x14ac:dyDescent="0.2">
      <c r="A39" s="73"/>
      <c r="B39" s="73"/>
      <c r="C39" s="73"/>
      <c r="D39" s="73"/>
      <c r="E39" s="73"/>
      <c r="F39" s="73"/>
      <c r="G39" s="73"/>
      <c r="H39" s="73"/>
      <c r="I39" s="74"/>
      <c r="J39" s="75"/>
      <c r="K39" s="76"/>
      <c r="L39" s="76"/>
      <c r="M39" s="76"/>
      <c r="N39" s="76"/>
      <c r="O39" s="76"/>
      <c r="P39" s="516" t="s">
        <v>48</v>
      </c>
      <c r="Q39" s="517"/>
      <c r="R39" s="517"/>
      <c r="S39" s="517"/>
      <c r="T39" s="517"/>
      <c r="U39" s="517"/>
      <c r="V39" s="517"/>
      <c r="W39" s="517"/>
      <c r="X39" s="517"/>
      <c r="Y39" s="517"/>
      <c r="Z39" s="517"/>
      <c r="AA39" s="517"/>
      <c r="AB39" s="74"/>
      <c r="AC39" s="74"/>
      <c r="AD39" s="74"/>
      <c r="AE39" s="74"/>
      <c r="AF39" s="74"/>
      <c r="AG39" s="74"/>
      <c r="AH39" s="74"/>
      <c r="AI39" s="74"/>
      <c r="AJ39" s="74"/>
      <c r="AK39" s="74"/>
      <c r="AL39" s="74"/>
      <c r="AM39" s="74"/>
      <c r="AN39" s="74"/>
      <c r="AO39" s="74"/>
      <c r="AP39" s="74"/>
      <c r="AQ39" s="74"/>
      <c r="AR39" s="43"/>
      <c r="AS39" s="43"/>
      <c r="AT39" s="43"/>
      <c r="AU39" s="39">
        <f>IF(AND(H12&lt;=10,H43&gt;10,I11&gt;0,H42&gt;=10),10,IF(AND(H12&lt;=10,H43&gt;10,I11&gt;0,H42&lt;10,H42+10-H12&gt;10),10,))</f>
        <v>0</v>
      </c>
      <c r="AV39" s="39">
        <f>IF(AND(X31&lt;=10,X54&gt;10,V32&gt;0,V54&gt;=10),10,IF(AND(X31&lt;=10,X54&gt;10,V32&gt;0,V54&lt;10,V54+10-X31&gt;10),10,))</f>
        <v>0</v>
      </c>
      <c r="AW39" s="32"/>
    </row>
    <row r="40" spans="1:49" ht="10.7" customHeight="1" x14ac:dyDescent="0.2">
      <c r="A40" s="77"/>
      <c r="B40" s="383" t="s">
        <v>6</v>
      </c>
      <c r="C40" s="383"/>
      <c r="D40" s="383"/>
      <c r="E40" s="383"/>
      <c r="F40" s="383"/>
      <c r="G40" s="383"/>
      <c r="H40" s="383"/>
      <c r="I40" s="384"/>
      <c r="J40" s="383" t="s">
        <v>7</v>
      </c>
      <c r="K40" s="383"/>
      <c r="L40" s="383"/>
      <c r="M40" s="383"/>
      <c r="N40" s="383"/>
      <c r="O40" s="383"/>
      <c r="P40" s="383"/>
      <c r="Q40" s="384"/>
      <c r="R40" s="383" t="s">
        <v>8</v>
      </c>
      <c r="S40" s="383"/>
      <c r="T40" s="383"/>
      <c r="U40" s="383"/>
      <c r="V40" s="383"/>
      <c r="W40" s="383"/>
      <c r="X40" s="383"/>
      <c r="Y40" s="384"/>
      <c r="Z40" s="383" t="s">
        <v>9</v>
      </c>
      <c r="AA40" s="383"/>
      <c r="AB40" s="383"/>
      <c r="AC40" s="383"/>
      <c r="AD40" s="383"/>
      <c r="AE40" s="383"/>
      <c r="AF40" s="383"/>
      <c r="AG40" s="384"/>
      <c r="AH40" s="383" t="s">
        <v>10</v>
      </c>
      <c r="AI40" s="383"/>
      <c r="AJ40" s="383"/>
      <c r="AK40" s="383"/>
      <c r="AL40" s="383"/>
      <c r="AM40" s="383"/>
      <c r="AN40" s="383"/>
      <c r="AO40" s="384"/>
      <c r="AP40" s="323" t="s">
        <v>46</v>
      </c>
      <c r="AQ40" s="325"/>
      <c r="AR40" s="43"/>
      <c r="AS40" s="43"/>
      <c r="AT40" s="43"/>
      <c r="AU40" s="39">
        <f>IF(AND(H12&lt;=10,H43&gt;10,I11&gt;0,H42&lt;10,H42+10-H12&lt;=10),H42+10-H12,IF(AND(H12&lt;=10,H43&gt;10,I11=0,H11+H12+H42+10-H12-I9&gt;10),10,IF(AND(H12&lt;=10,H43&gt;10,I11=0,H11+H12+H42+10-H12-I9&lt;0),0,IF(AND(H12&lt;=10,H43&gt;10,I11=0,H11+H12+H42+10-H12-I9&gt;0,H11+H12+H42+10-H12-I9&lt;=10),H11+H12+H42+10-H12-I9,AU39))))</f>
        <v>0</v>
      </c>
      <c r="AV40" s="39">
        <f>IF(AND(X31&lt;=10,X54&gt;10,V32&gt;0,V54&lt;10,V54+10-X31&lt;=10),V54+10-X31,IF(AND(X31&lt;=10,X54&gt;10,V32=0,V31+X31+V54+10-X31-I9&gt;10),10,IF(AND(X31&lt;=10,X54&gt;10,V32=0,V31+X31+V54+10-X31-I9&lt;0),0,IF(AND(X31&lt;=10,X54&gt;10,V32=0,V31+X31+V54+10-X31-I9&gt;0,V31+X31+V54+10-X31-I9&lt;=10),V31+X31+V54+10-X31-I9,AV39))))</f>
        <v>0</v>
      </c>
      <c r="AW40" s="32"/>
    </row>
    <row r="41" spans="1:49" ht="10.7" customHeight="1" thickBot="1" x14ac:dyDescent="0.25">
      <c r="A41" s="78"/>
      <c r="B41" s="79" t="s">
        <v>1</v>
      </c>
      <c r="C41" s="80" t="s">
        <v>2</v>
      </c>
      <c r="D41" s="80" t="s">
        <v>3</v>
      </c>
      <c r="E41" s="80" t="s">
        <v>1</v>
      </c>
      <c r="F41" s="80" t="s">
        <v>4</v>
      </c>
      <c r="G41" s="81" t="s">
        <v>5</v>
      </c>
      <c r="H41" s="82" t="s">
        <v>0</v>
      </c>
      <c r="I41" s="83" t="s">
        <v>45</v>
      </c>
      <c r="J41" s="79" t="s">
        <v>1</v>
      </c>
      <c r="K41" s="80" t="s">
        <v>2</v>
      </c>
      <c r="L41" s="80" t="s">
        <v>3</v>
      </c>
      <c r="M41" s="80" t="s">
        <v>1</v>
      </c>
      <c r="N41" s="80" t="s">
        <v>4</v>
      </c>
      <c r="O41" s="81" t="s">
        <v>5</v>
      </c>
      <c r="P41" s="82" t="s">
        <v>0</v>
      </c>
      <c r="Q41" s="83" t="s">
        <v>45</v>
      </c>
      <c r="R41" s="79" t="s">
        <v>1</v>
      </c>
      <c r="S41" s="80" t="s">
        <v>2</v>
      </c>
      <c r="T41" s="80" t="s">
        <v>3</v>
      </c>
      <c r="U41" s="80" t="s">
        <v>1</v>
      </c>
      <c r="V41" s="80" t="s">
        <v>4</v>
      </c>
      <c r="W41" s="81" t="s">
        <v>5</v>
      </c>
      <c r="X41" s="82" t="s">
        <v>0</v>
      </c>
      <c r="Y41" s="83" t="s">
        <v>45</v>
      </c>
      <c r="Z41" s="79" t="s">
        <v>1</v>
      </c>
      <c r="AA41" s="80" t="s">
        <v>2</v>
      </c>
      <c r="AB41" s="80" t="s">
        <v>3</v>
      </c>
      <c r="AC41" s="80" t="s">
        <v>1</v>
      </c>
      <c r="AD41" s="80" t="s">
        <v>4</v>
      </c>
      <c r="AE41" s="81" t="s">
        <v>5</v>
      </c>
      <c r="AF41" s="82" t="s">
        <v>0</v>
      </c>
      <c r="AG41" s="83" t="s">
        <v>45</v>
      </c>
      <c r="AH41" s="79" t="s">
        <v>1</v>
      </c>
      <c r="AI41" s="80" t="s">
        <v>2</v>
      </c>
      <c r="AJ41" s="80" t="s">
        <v>3</v>
      </c>
      <c r="AK41" s="80" t="s">
        <v>1</v>
      </c>
      <c r="AL41" s="80" t="s">
        <v>4</v>
      </c>
      <c r="AM41" s="81" t="s">
        <v>5</v>
      </c>
      <c r="AN41" s="82" t="s">
        <v>0</v>
      </c>
      <c r="AO41" s="83" t="s">
        <v>45</v>
      </c>
      <c r="AP41" s="329"/>
      <c r="AQ41" s="331"/>
      <c r="AR41" s="84"/>
      <c r="AS41" s="51"/>
      <c r="AT41" s="43"/>
      <c r="AU41" s="39">
        <f>IF(AND(H12&lt;=10,H43&lt;=10,H12+H43&gt;=10,I11&gt;0,H42&lt;10,H42+10-H12&lt;=10),H42+10-H12,IF(AND(H12&lt;=10,H43&lt;=10,H12+H43&gt;=10,I11=0,H11+H12+H42+10-H12-I9&gt;10),10,IF(AND(H12&lt;=10,H43&lt;=10,H12+H43&gt;=10,I11=0,H11+H12+H42+10-H12-I9&lt;0),0,IF(AND(H12&lt;=10,H43&lt;=10,H12+H43&gt;=10,I11=0,H11+H12+H42+10-H12-I9&gt;0,H11+H12+H42+10-H12-I9&lt;=10),H11+H12+H42+10-H12-I9,AU40))))</f>
        <v>0</v>
      </c>
      <c r="AV41" s="39">
        <f>IF(AND(X31&lt;=10,X54&lt;=10,X31+X54&gt;=10,V32&gt;0,V54&lt;10,V54+10-X31&lt;=10),V54+10-X31,IF(AND(X31&lt;=10,X54&lt;=10,X31+X54&gt;=10,V32=0,V31+X31+V54+10-X31-I9&gt;10),10,IF(AND(X31&lt;=10,X54&lt;=10,X31+X54&gt;=10,V32=0,V31+X31+V54+10-X31-I9&lt;0),0,IF(AND(X31&lt;=10,X54&lt;=10,X31+X54&gt;=10,V32=0,V31+X31+V54+10-X31-I9&gt;0,V31+X31+V54+10-X31-I9&lt;=10),V31+X31+V54+10-X31-I9,AV40))))</f>
        <v>0</v>
      </c>
      <c r="AW41" s="32"/>
    </row>
    <row r="42" spans="1:49" ht="10.7" customHeight="1" x14ac:dyDescent="0.2">
      <c r="A42" s="85" t="s">
        <v>18</v>
      </c>
      <c r="B42" s="86"/>
      <c r="C42" s="87"/>
      <c r="D42" s="87"/>
      <c r="E42" s="87"/>
      <c r="F42" s="87"/>
      <c r="G42" s="55"/>
      <c r="H42" s="189">
        <f>SUM(B42:G42)</f>
        <v>0</v>
      </c>
      <c r="I42" s="792">
        <f>IF(AND(H12&gt;=10,I11&gt;0,H42&gt;=10),10,IF(AND(H12&gt;=10,I11&gt;0,H42&lt;10),H42,IF(AND(H12&gt;=10,I11=0,(H11+10+H42-I9)&gt;0,(H11+10+H42-I9)&lt;10),(H11+10+H42-I9),IF(AND(H12&gt;=10,I11=0,(H11+10+H42-I9)&gt;10),10,IF(AND(H12&gt;=10,I11=0,H12+10+H42-I9&lt;0),0,IF(AND(H12&lt;=10,H12+H43&lt;10,I11&gt;0,H42+H43&lt;=10),H42+H43,AU42))))))</f>
        <v>0</v>
      </c>
      <c r="J42" s="86"/>
      <c r="K42" s="87"/>
      <c r="L42" s="87"/>
      <c r="M42" s="87"/>
      <c r="N42" s="87"/>
      <c r="O42" s="55"/>
      <c r="P42" s="189">
        <f>SUM(J42:O42)</f>
        <v>0</v>
      </c>
      <c r="Q42" s="792">
        <f>IF(AND(P12&gt;=10,Q11&gt;0,P42&gt;=10),10,IF(AND(P12&gt;=10,Q11&gt;0,P42&lt;10),P42,IF(AND(P12&gt;=10,Q11=0,(P11+10+P42-Q9)&gt;0,(P11+10+P42-Q9)&lt;10),(P11+10+P42-Q9),IF(AND(P12&gt;=10,Q11=0,(P11+10+P42-Q9)&gt;10),10,IF(AND(P12&gt;=10,Q11=0,P12+10+P42-Q9&lt;0),0,IF(AND(P12&lt;=10,P12+P43&lt;10,Q11&gt;0,P42+P43&lt;=10),P42+P43,AU47))))))</f>
        <v>0</v>
      </c>
      <c r="R42" s="86"/>
      <c r="S42" s="87"/>
      <c r="T42" s="87"/>
      <c r="U42" s="87"/>
      <c r="V42" s="87"/>
      <c r="W42" s="55"/>
      <c r="X42" s="189">
        <f>SUM(R42:W42)</f>
        <v>0</v>
      </c>
      <c r="Y42" s="792">
        <f>IF(AND(X12&gt;=10,Y11&gt;0,X42&gt;=10),10,IF(AND(X12&gt;=10,Y11&gt;0,X42&lt;10),X42,IF(AND(X12&gt;=10,Y11=0,(X11+10+X42-Y9)&gt;0,(X11+10+X42-Y9)&lt;10),(X11+10+X42-Y9),IF(AND(X12&gt;=10,Y11=0,(X11+10+X42-Y9)&gt;10),10,IF(AND(X12&gt;=10,Y11=0,X12+10+X42-Y9&lt;0),0,IF(AND(X12&lt;=10,X12+X43&lt;10,Y11&gt;0,X42+X43&lt;=10),X42+X43,AU54))))))</f>
        <v>0</v>
      </c>
      <c r="Z42" s="86"/>
      <c r="AA42" s="87"/>
      <c r="AB42" s="87"/>
      <c r="AC42" s="87"/>
      <c r="AD42" s="87"/>
      <c r="AE42" s="55"/>
      <c r="AF42" s="189">
        <f>SUM(Z42:AE42)</f>
        <v>0</v>
      </c>
      <c r="AG42" s="792">
        <f>IF(AND(AF12&gt;=10,AG11&gt;0,AF42&gt;=10),10,IF(AND(AF12&gt;=10,AG11&gt;0,AF42&lt;10),AF42,IF(AND(AF12&gt;=10,AG11=0,(AF11+10+AF42-AG9)&gt;0,(AF11+10+AF42-AG9)&lt;10),(AF11+10+AF42-AG9),IF(AND(AF12&gt;=10,AG11=0,(AF11+10+AF42-AG9)&gt;10),10,IF(AND(AF12&gt;=10,AG11=0,AF12+10+AF42-AG9&lt;0),0,IF(AND(AF12&lt;=10,AF12+AF43&lt;10,AG11&gt;0,AF42+AF43&lt;=10),AF42+AF43,AU59))))))</f>
        <v>0</v>
      </c>
      <c r="AH42" s="86"/>
      <c r="AI42" s="87"/>
      <c r="AJ42" s="87"/>
      <c r="AK42" s="87"/>
      <c r="AL42" s="87"/>
      <c r="AM42" s="55"/>
      <c r="AN42" s="189">
        <f>SUM(AH42:AM42)</f>
        <v>0</v>
      </c>
      <c r="AO42" s="792">
        <f>IF(AND(AN12&gt;=10,AO11&gt;0,AN42&gt;=10),10,IF(AND(AN12&gt;=10,AO11&gt;0,AN42&lt;10),AN42,IF(AND(AN12&gt;=10,AO11=0,(AN11+10+AN42-AO9)&gt;0,(AN11+10+AN42-AO9)&lt;10),(AN11+10+AN42-AO9),IF(AND(AN12&gt;=10,AO11=0,(AN11+10+AN42-AO9)&gt;10),10,IF(AND(AN12&gt;=10,AO11=0,AN12+10+AN42-AO9&lt;0),0,IF(AND(AN12&lt;=10,AN12+AN43&lt;10,AO11&gt;0,AN42+AN43&lt;=10),AN42+AN43,AU64))))))</f>
        <v>0</v>
      </c>
      <c r="AP42" s="793">
        <f>SUM(I42,Q42,Y42,AG42,AO42)</f>
        <v>0</v>
      </c>
      <c r="AQ42" s="794"/>
      <c r="AR42" s="51"/>
      <c r="AS42" s="51"/>
      <c r="AT42" s="43"/>
      <c r="AU42" s="39">
        <f>IF(AND(H12&lt;=10,H12+H43&lt;=10,I11&gt;0,H42+H43&gt;10),10,IF(AND(H12&lt;=10,H12+H43&lt;=10,I11=0,SUM(H11,H12,H42,H43,-I9)&lt;=0),0,IF(AND(H12&lt;=10,H12+H43&lt;=10,I11=0,SUM(H11,H12,H42,H43,-I9)&gt;0,SUM(H11,H12,H42,H43,-I9)&lt;=10),SUM(H11,H12,H42,H43,-I9),IF(AND(H12&lt;=10,H12+H43&lt;=10,I11=0,SUM(H11,H12,H42,H43,-I9)&gt;10),10,IF(AND(H12&lt;=10,H43&lt;=10,H12+H43&gt;=10,I11&gt;0,H42&gt;=10),10,IF(AND(H12&lt;=10,H43&lt;=10,H12+H43&gt;=10,I11&gt;0,H42&lt;10,H42+10-H12&gt;10),10,   AU41))))))</f>
        <v>0</v>
      </c>
      <c r="AV42" s="39">
        <f>IF(AND(X31&lt;=10,X31+X54&lt;=10,V32&gt;0,V54+X54&gt;10),10,IF(AND(X31&lt;=10,X31+X54&lt;=10,V32=0,SUM(V31,X31,V54,X54,-I9)&lt;=0),0,IF(AND(X31&lt;=10,X31+X54&lt;=10,V32=0,SUM(V31,X31,V54,X54,-I9)&gt;0,SUM(V31,X31,V54,X54,-I9)&lt;=10),SUM(V31,X31,V54,X54,-I9),IF(AND(X31&lt;=10,X31+X54&lt;=10,V32=0,SUM(V31,X31,V54,X54,-I9)&gt;10),10,IF(AND(X31&lt;=10,X54&lt;=10,X31+X54&gt;=10,V32&gt;0,V54&gt;=10),10,IF(AND(X31&lt;=10,X54&lt;=10,X31+X54&gt;=10,V32&gt;0,V54&lt;10,V54+10-X31&gt;10),10,   AV41))))))</f>
        <v>0</v>
      </c>
      <c r="AW42" s="32"/>
    </row>
    <row r="43" spans="1:49" ht="10.7" customHeight="1" thickBot="1" x14ac:dyDescent="0.25">
      <c r="A43" s="89" t="s">
        <v>19</v>
      </c>
      <c r="B43" s="58"/>
      <c r="C43" s="59"/>
      <c r="D43" s="59"/>
      <c r="E43" s="59"/>
      <c r="F43" s="59"/>
      <c r="G43" s="60"/>
      <c r="H43" s="190">
        <f>SUM(B43:G43)</f>
        <v>0</v>
      </c>
      <c r="I43" s="758"/>
      <c r="J43" s="58"/>
      <c r="K43" s="59"/>
      <c r="L43" s="59"/>
      <c r="M43" s="59"/>
      <c r="N43" s="59"/>
      <c r="O43" s="60"/>
      <c r="P43" s="190">
        <f>SUM(J43:O43)</f>
        <v>0</v>
      </c>
      <c r="Q43" s="758"/>
      <c r="R43" s="58"/>
      <c r="S43" s="59"/>
      <c r="T43" s="59"/>
      <c r="U43" s="59"/>
      <c r="V43" s="59"/>
      <c r="W43" s="60"/>
      <c r="X43" s="190">
        <f>SUM(R43:W43)</f>
        <v>0</v>
      </c>
      <c r="Y43" s="758"/>
      <c r="Z43" s="58"/>
      <c r="AA43" s="59"/>
      <c r="AB43" s="59"/>
      <c r="AC43" s="59"/>
      <c r="AD43" s="59"/>
      <c r="AE43" s="60"/>
      <c r="AF43" s="190">
        <f>SUM(Z43:AE43)</f>
        <v>0</v>
      </c>
      <c r="AG43" s="758"/>
      <c r="AH43" s="58"/>
      <c r="AI43" s="59"/>
      <c r="AJ43" s="59"/>
      <c r="AK43" s="59"/>
      <c r="AL43" s="59"/>
      <c r="AM43" s="60"/>
      <c r="AN43" s="190">
        <f>SUM(AH43:AM43)</f>
        <v>0</v>
      </c>
      <c r="AO43" s="758"/>
      <c r="AP43" s="795"/>
      <c r="AQ43" s="796"/>
      <c r="AR43" s="51"/>
      <c r="AS43" s="51"/>
      <c r="AT43" s="43"/>
      <c r="AU43" s="32"/>
      <c r="AV43" s="32"/>
      <c r="AW43" s="32"/>
    </row>
    <row r="44" spans="1:49" ht="8.85" customHeight="1" thickBot="1" x14ac:dyDescent="0.25">
      <c r="A44" s="90"/>
      <c r="B44" s="90"/>
      <c r="C44" s="90"/>
      <c r="D44" s="90"/>
      <c r="E44" s="90"/>
      <c r="F44" s="90"/>
      <c r="G44" s="90"/>
      <c r="H44" s="90"/>
      <c r="I44" s="90"/>
      <c r="J44" s="90"/>
      <c r="K44" s="90"/>
      <c r="L44" s="90"/>
      <c r="M44" s="90"/>
      <c r="N44" s="90"/>
      <c r="O44" s="797" t="s">
        <v>55</v>
      </c>
      <c r="P44" s="90"/>
      <c r="Q44" s="90"/>
      <c r="R44" s="90"/>
      <c r="S44" s="90"/>
      <c r="T44" s="90"/>
      <c r="U44" s="90"/>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39">
        <f>IF(AND(P12&lt;=10,P43&gt;10,Q11&gt;0,P42&gt;=10),10,IF(AND(P12&lt;=10,P43&gt;10,Q11&gt;0,P42&lt;10,P42+10-P12&gt;10),10,))</f>
        <v>0</v>
      </c>
      <c r="AV44" s="39">
        <f>IF(AND(AB31&lt;=10,AB54&gt;10,Z32&gt;0,Z54&gt;=10),10,IF(AND(AB31&lt;=10,AB54&gt;10,Z32&gt;0,Z54&lt;10,Z54+10-AB31&gt;10),10,))</f>
        <v>0</v>
      </c>
      <c r="AW44" s="32"/>
    </row>
    <row r="45" spans="1:49" ht="10.7" customHeight="1" thickBot="1" x14ac:dyDescent="0.25">
      <c r="A45" s="91" t="s">
        <v>17</v>
      </c>
      <c r="B45" s="299" t="s">
        <v>14</v>
      </c>
      <c r="C45" s="314"/>
      <c r="D45" s="314"/>
      <c r="E45" s="314"/>
      <c r="F45" s="314"/>
      <c r="G45" s="314"/>
      <c r="H45" s="314"/>
      <c r="I45" s="314"/>
      <c r="J45" s="315"/>
      <c r="K45" s="358"/>
      <c r="L45" s="359"/>
      <c r="M45" s="359"/>
      <c r="N45" s="360"/>
      <c r="O45" s="798"/>
      <c r="P45" s="419"/>
      <c r="Q45" s="428"/>
      <c r="R45" s="361"/>
      <c r="S45" s="362"/>
      <c r="T45" s="299"/>
      <c r="U45" s="300"/>
      <c r="V45" s="297" t="s">
        <v>12</v>
      </c>
      <c r="W45" s="298"/>
      <c r="X45" s="299" t="s">
        <v>13</v>
      </c>
      <c r="Y45" s="300"/>
      <c r="Z45" s="297" t="s">
        <v>12</v>
      </c>
      <c r="AA45" s="298"/>
      <c r="AB45" s="299" t="s">
        <v>13</v>
      </c>
      <c r="AC45" s="300"/>
      <c r="AD45" s="297" t="s">
        <v>12</v>
      </c>
      <c r="AE45" s="298"/>
      <c r="AF45" s="299" t="s">
        <v>13</v>
      </c>
      <c r="AG45" s="300"/>
      <c r="AH45" s="297" t="s">
        <v>12</v>
      </c>
      <c r="AI45" s="298"/>
      <c r="AJ45" s="299" t="s">
        <v>13</v>
      </c>
      <c r="AK45" s="300"/>
      <c r="AL45" s="297" t="s">
        <v>12</v>
      </c>
      <c r="AM45" s="298"/>
      <c r="AN45" s="299" t="s">
        <v>13</v>
      </c>
      <c r="AO45" s="300"/>
      <c r="AP45" s="69"/>
      <c r="AQ45" s="69"/>
      <c r="AR45" s="66"/>
      <c r="AS45" s="43"/>
      <c r="AT45" s="43"/>
      <c r="AU45" s="39">
        <f>IF(AND(P12&lt;=10,P43&gt;10,Q11&gt;0,P42&lt;10,P42+10-P12&lt;=10),P42+10-P12,IF(AND(P12&lt;=10,P43&gt;10,Q11=0,P11+P12+P42+10-P12-Q9&gt;10),10,IF(AND(P12&lt;=10,P43&gt;10,Q11=0,P11+P12+P42+10-P12-Q9&lt;0),0,IF(AND(P12&lt;=10,P43&gt;10,Q11=0,P11+P12+P42+10-P12-Q9&gt;0,P11+P12+P42+10-P12-Q9&lt;=10),P11+P12+P42+10-P12-Q9,AU44))))</f>
        <v>0</v>
      </c>
      <c r="AV45" s="39">
        <f>IF(AND(AB31&lt;=10,AB54&gt;10,Z32&gt;0,Z54&lt;10,Z54+10-AB31&lt;=10),Z54+10-AB31,IF(AND(AB31&lt;=10,AB54&gt;10,Z32=0,Z31+AB31+Z54+10-AB31-Q9&gt;10),10,IF(AND(AB31&lt;=10,AB54&gt;10,Z32=0,Z31+AB31+Z54+10-AB31-Q9&lt;0),0,IF(AND(AB31&lt;=10,AB54&gt;10,Z32=0,Z31+AB31+Z54+10-AB31-Q9&gt;0,Z31+AB31+Z54+10-AB31-Q9&lt;=10),Z31+AB31+Z54+10-AB31-Q9,AV44))))</f>
        <v>0</v>
      </c>
      <c r="AW45" s="32"/>
    </row>
    <row r="46" spans="1:49" ht="13.5" thickBot="1" x14ac:dyDescent="0.25">
      <c r="A46" s="65">
        <v>1</v>
      </c>
      <c r="B46" s="784"/>
      <c r="C46" s="784"/>
      <c r="D46" s="784"/>
      <c r="E46" s="784"/>
      <c r="F46" s="784"/>
      <c r="G46" s="784"/>
      <c r="H46" s="784"/>
      <c r="I46" s="784"/>
      <c r="J46" s="785"/>
      <c r="K46" s="367"/>
      <c r="L46" s="368"/>
      <c r="M46" s="368"/>
      <c r="N46" s="369"/>
      <c r="O46" s="170">
        <v>1</v>
      </c>
      <c r="P46" s="367"/>
      <c r="Q46" s="788"/>
      <c r="R46" s="370"/>
      <c r="S46" s="371"/>
      <c r="T46" s="372"/>
      <c r="U46" s="373"/>
      <c r="V46" s="441"/>
      <c r="W46" s="442"/>
      <c r="X46" s="799"/>
      <c r="Y46" s="800"/>
      <c r="Z46" s="441"/>
      <c r="AA46" s="442"/>
      <c r="AB46" s="799"/>
      <c r="AC46" s="800"/>
      <c r="AD46" s="441"/>
      <c r="AE46" s="442"/>
      <c r="AF46" s="799"/>
      <c r="AG46" s="800"/>
      <c r="AH46" s="441"/>
      <c r="AI46" s="442"/>
      <c r="AJ46" s="799"/>
      <c r="AK46" s="800"/>
      <c r="AL46" s="441"/>
      <c r="AM46" s="442"/>
      <c r="AN46" s="355"/>
      <c r="AO46" s="356"/>
      <c r="AP46" s="69"/>
      <c r="AQ46" s="69"/>
      <c r="AR46" s="66"/>
      <c r="AS46" s="43"/>
      <c r="AT46" s="43"/>
      <c r="AU46" s="39">
        <f>IF(AND(P12&lt;=10,P43&lt;=10,P12+P43&gt;=10,Q11&gt;0,P42&lt;10,P42+10-P12&lt;=10),P42+10-P12,IF(AND(P12&lt;=10,P43&lt;=10,P12+P43&gt;=10,Q11=0,P11+P12+P42+10-P12-Q9&gt;10),10,IF(AND(P12&lt;=10,P43&lt;=10,P12+P43&gt;=10,Q11=0,P11+P12+P42+10-P12-Q9&lt;0),0,IF(AND(P12&lt;=10,P43&lt;=10,P12+P43&gt;=10,Q11=0,P11+P12+P42+10-P12-Q9&gt;0,P11+P12+P42+10-P12-Q9&lt;=10),P11+P12+P42+10-P12-Q9,AU45))))</f>
        <v>0</v>
      </c>
      <c r="AV46" s="39">
        <f>IF(AND(AB31&lt;=10,AB54&lt;=10,AB31+AB54&gt;=10,Z32&gt;0,Z54&lt;10,Z54+10-AB31&lt;=10),Z54+10-AB31,IF(AND(AB31&lt;=10,AB54&lt;=10,AB31+AB54&gt;=10,Z32=0,Z31+AB31+Z54+10-AB31-Q9&gt;10),10,IF(AND(AB31&lt;=10,AB54&lt;=10,AB31+AB54&gt;=10,Z32=0,Z31+AB31+Z54+10-AB31-Q9&lt;0),0,IF(AND(AB31&lt;=10,AB54&lt;=10,AB31+AB54&gt;=10,Z32=0,Z31+AB31+Z54+10-AB31-Q9&gt;0,Z31+AB31+Z54+10-AB31-Q9&lt;=10),Z31+AB31+Z54+10-AB31-Q9,AV45))))</f>
        <v>0</v>
      </c>
      <c r="AW46" s="32"/>
    </row>
    <row r="47" spans="1:49" ht="13.5" thickBot="1" x14ac:dyDescent="0.25">
      <c r="A47" s="67">
        <v>2</v>
      </c>
      <c r="B47" s="786"/>
      <c r="C47" s="786"/>
      <c r="D47" s="786"/>
      <c r="E47" s="786"/>
      <c r="F47" s="786"/>
      <c r="G47" s="786"/>
      <c r="H47" s="786"/>
      <c r="I47" s="786"/>
      <c r="J47" s="787"/>
      <c r="K47" s="367"/>
      <c r="L47" s="368"/>
      <c r="M47" s="368"/>
      <c r="N47" s="369"/>
      <c r="O47" s="184"/>
      <c r="P47" s="441"/>
      <c r="Q47" s="442"/>
      <c r="R47" s="403"/>
      <c r="S47" s="404"/>
      <c r="T47" s="341"/>
      <c r="U47" s="342"/>
      <c r="V47" s="247"/>
      <c r="W47" s="248"/>
      <c r="X47" s="275"/>
      <c r="Y47" s="276"/>
      <c r="Z47" s="247"/>
      <c r="AA47" s="248"/>
      <c r="AB47" s="275"/>
      <c r="AC47" s="276"/>
      <c r="AD47" s="247"/>
      <c r="AE47" s="248"/>
      <c r="AF47" s="275"/>
      <c r="AG47" s="276"/>
      <c r="AH47" s="247"/>
      <c r="AI47" s="248"/>
      <c r="AJ47" s="275"/>
      <c r="AK47" s="276"/>
      <c r="AL47" s="247"/>
      <c r="AM47" s="248"/>
      <c r="AN47" s="275"/>
      <c r="AO47" s="276"/>
      <c r="AP47" s="69"/>
      <c r="AQ47" s="69"/>
      <c r="AR47" s="66"/>
      <c r="AS47" s="43"/>
      <c r="AT47" s="43"/>
      <c r="AU47" s="39">
        <f>IF(AND(P12&lt;=10,P12+P43&lt;=10,Q11&gt;0,P42+P43&gt;10),10,IF(AND(P12&lt;=10,P12+P43&lt;=10,Q11=0,SUM(P11,P12,P42,P43,-Q9)&lt;=0),0,IF(AND(P12&lt;=10,P12+P43&lt;=10,Q11=0,SUM(P11,P12,P42,P43,-Q9)&gt;0,SUM(P11,P12,P42,P43,-Q9)&lt;=10),SUM(P11,P12,P42,P43,-Q9),IF(AND(P12&lt;=10,P12+P43&lt;=10,Q11=0,SUM(P11,P12,P42,P43,-Q9)&gt;10),10,IF(AND(P12&lt;=10,P43&lt;=10,P12+P43&gt;=10,Q11&gt;0,P42&gt;=10),10,IF(AND(P12&lt;=10,P43&lt;=10,P12+P43&gt;=10,Q11&gt;0,P42&lt;10,P42+10-P12&gt;10),10,   AU46))))))</f>
        <v>0</v>
      </c>
      <c r="AV47" s="39">
        <f>IF(AND(AB31&lt;=10,AB31+AB54&lt;=10,Z32&gt;0,Z54+AB54&gt;10),10,IF(AND(AB31&lt;=10,AB31+AB54&lt;=10,Z32=0,SUM(Z31,AB31,Z54,AB54,-Q9)&lt;=0),0,IF(AND(AB31&lt;=10,AB31+AB54&lt;=10,Z32=0,SUM(Z31,AB31,Z54,AB54,-Q9)&gt;0,SUM(Z31,AB31,Z54,AB54,-Q9)&lt;=10),SUM(Z31,AB31,Z54,AB54,-Q9),IF(AND(AB31&lt;=10,AB31+AB54&lt;=10,Z32=0,SUM(Z31,AB31,Z54,AB54,-Q9)&gt;10),10,IF(AND(AB31&lt;=10,AB54&lt;=10,AB31+AB54&gt;=10,Z32&gt;0,Z54&gt;=10),10,IF(AND(AB31&lt;=10,AB54&lt;=10,AB31+AB54&gt;=10,Z32&gt;0,Z54&lt;10,Z54+10-AB31&gt;10),10,   AV46))))))</f>
        <v>0</v>
      </c>
      <c r="AW47" s="32"/>
    </row>
    <row r="48" spans="1:49" ht="13.5" thickBot="1" x14ac:dyDescent="0.25">
      <c r="A48" s="67">
        <v>3</v>
      </c>
      <c r="B48" s="786"/>
      <c r="C48" s="786"/>
      <c r="D48" s="786"/>
      <c r="E48" s="786"/>
      <c r="F48" s="786"/>
      <c r="G48" s="786"/>
      <c r="H48" s="786"/>
      <c r="I48" s="786"/>
      <c r="J48" s="787"/>
      <c r="K48" s="367"/>
      <c r="L48" s="368"/>
      <c r="M48" s="368"/>
      <c r="N48" s="369"/>
      <c r="O48" s="184"/>
      <c r="P48" s="247"/>
      <c r="Q48" s="248"/>
      <c r="R48" s="403"/>
      <c r="S48" s="404"/>
      <c r="T48" s="341"/>
      <c r="U48" s="342"/>
      <c r="V48" s="247"/>
      <c r="W48" s="248"/>
      <c r="X48" s="275"/>
      <c r="Y48" s="276"/>
      <c r="Z48" s="247"/>
      <c r="AA48" s="248"/>
      <c r="AB48" s="275"/>
      <c r="AC48" s="276"/>
      <c r="AD48" s="247"/>
      <c r="AE48" s="248"/>
      <c r="AF48" s="275"/>
      <c r="AG48" s="276"/>
      <c r="AH48" s="247"/>
      <c r="AI48" s="248"/>
      <c r="AJ48" s="275"/>
      <c r="AK48" s="276"/>
      <c r="AL48" s="247"/>
      <c r="AM48" s="248"/>
      <c r="AN48" s="275"/>
      <c r="AO48" s="276"/>
      <c r="AP48" s="69"/>
      <c r="AQ48" s="69"/>
      <c r="AR48" s="92"/>
      <c r="AS48" s="43"/>
      <c r="AT48" s="43"/>
      <c r="AU48" s="32"/>
      <c r="AV48" s="32"/>
      <c r="AW48" s="32"/>
    </row>
    <row r="49" spans="1:49" x14ac:dyDescent="0.2">
      <c r="A49" s="67">
        <v>4</v>
      </c>
      <c r="B49" s="786"/>
      <c r="C49" s="786"/>
      <c r="D49" s="786"/>
      <c r="E49" s="786"/>
      <c r="F49" s="786"/>
      <c r="G49" s="786"/>
      <c r="H49" s="786"/>
      <c r="I49" s="786"/>
      <c r="J49" s="787"/>
      <c r="K49" s="367"/>
      <c r="L49" s="368"/>
      <c r="M49" s="368"/>
      <c r="N49" s="369"/>
      <c r="O49" s="170"/>
      <c r="P49" s="247"/>
      <c r="Q49" s="248"/>
      <c r="R49" s="403"/>
      <c r="S49" s="404"/>
      <c r="T49" s="341"/>
      <c r="U49" s="342"/>
      <c r="V49" s="247"/>
      <c r="W49" s="248"/>
      <c r="X49" s="275"/>
      <c r="Y49" s="276"/>
      <c r="Z49" s="247"/>
      <c r="AA49" s="248"/>
      <c r="AB49" s="275"/>
      <c r="AC49" s="276"/>
      <c r="AD49" s="247"/>
      <c r="AE49" s="248"/>
      <c r="AF49" s="275"/>
      <c r="AG49" s="276"/>
      <c r="AH49" s="247"/>
      <c r="AI49" s="248"/>
      <c r="AJ49" s="275"/>
      <c r="AK49" s="276"/>
      <c r="AL49" s="247"/>
      <c r="AM49" s="248"/>
      <c r="AN49" s="275"/>
      <c r="AO49" s="276"/>
      <c r="AP49" s="69"/>
      <c r="AQ49" s="69"/>
      <c r="AR49" s="66"/>
      <c r="AS49" s="43"/>
      <c r="AT49" s="43"/>
      <c r="AU49" s="39">
        <f>IF(AND(X12&lt;=10,X43&gt;10,Y11&gt;0,X42&gt;=10),10,IF(AND(X12&lt;=10,X43&gt;10,Y11&gt;0,X42&lt;10,X42+10-X12&gt;10),10,))</f>
        <v>0</v>
      </c>
      <c r="AV49" s="39">
        <f>IF(AND(AF31&lt;=10,AF54&gt;10,AD32&gt;0,AD54&gt;=10),10,IF(AND(AF31&lt;=10,AF54&gt;10,AD32&gt;0,AD54&lt;10,AD54+10-AF31&gt;10),10,))</f>
        <v>0</v>
      </c>
      <c r="AW49" s="32"/>
    </row>
    <row r="50" spans="1:49" x14ac:dyDescent="0.2">
      <c r="A50" s="67">
        <v>5</v>
      </c>
      <c r="B50" s="365"/>
      <c r="C50" s="365"/>
      <c r="D50" s="365"/>
      <c r="E50" s="365"/>
      <c r="F50" s="365"/>
      <c r="G50" s="365"/>
      <c r="H50" s="365"/>
      <c r="I50" s="365"/>
      <c r="J50" s="366"/>
      <c r="K50" s="263"/>
      <c r="L50" s="264"/>
      <c r="M50" s="264"/>
      <c r="N50" s="247"/>
      <c r="O50" s="170"/>
      <c r="P50" s="247"/>
      <c r="Q50" s="248"/>
      <c r="R50" s="403"/>
      <c r="S50" s="404"/>
      <c r="T50" s="341"/>
      <c r="U50" s="342"/>
      <c r="V50" s="274"/>
      <c r="W50" s="275"/>
      <c r="X50" s="275"/>
      <c r="Y50" s="276"/>
      <c r="Z50" s="274"/>
      <c r="AA50" s="275"/>
      <c r="AB50" s="275"/>
      <c r="AC50" s="276"/>
      <c r="AD50" s="274"/>
      <c r="AE50" s="275"/>
      <c r="AF50" s="275"/>
      <c r="AG50" s="276"/>
      <c r="AH50" s="274"/>
      <c r="AI50" s="275"/>
      <c r="AJ50" s="275"/>
      <c r="AK50" s="276"/>
      <c r="AL50" s="274"/>
      <c r="AM50" s="275"/>
      <c r="AN50" s="275"/>
      <c r="AO50" s="276"/>
      <c r="AP50" s="69"/>
      <c r="AQ50" s="69"/>
      <c r="AR50" s="66"/>
      <c r="AS50" s="43"/>
      <c r="AT50" s="43"/>
      <c r="AU50" s="39">
        <f>IF(AND(X12&lt;=10,X43&gt;10,Y11&gt;0,X42&lt;10,X42+10-X12&lt;=10),X42+10-X12,IF(AND(X12&lt;=10,X43&gt;10,Y11=0,X11+X12+X42+10-X12-Y9&gt;10),10,IF(AND(X12&lt;=10,X43&gt;10,Y11=0,X11+X12+X42+10-X12-Y9&lt;0),0,IF(AND(X12&lt;=10,X43&gt;10,Y11=0,X11+X12+X42+10-X12-Y9&gt;0,X11+X12+X42+10-X12-Y9&lt;=10),X11+X12+X42+10-X12-Y9,AU49))))</f>
        <v>0</v>
      </c>
      <c r="AV50" s="39">
        <f>IF(AND(AF31&lt;=10,AF54&gt;10,AD32&gt;0,AD54&lt;10,AD54+10-AF31&lt;=10),AD54+10-AF31,IF(AND(AF31&lt;=10,AF54&gt;10,AD32=0,AD31+AF31+AD54+10-AF31-Y9&gt;10),10,IF(AND(AF31&lt;=10,AF54&gt;10,AD32=0,AD31+AF31+AD54+10-AF31-Y9&lt;0),0,IF(AND(AF31&lt;=10,AF54&gt;10,AD32=0,AD31+AF31+AD54+10-AF31-Y9&gt;0,AD31+AF31+AD54+10-AF31-Y9&lt;=10),AD31+AF31+AD54+10-AF31-Y9,AV49))))</f>
        <v>0</v>
      </c>
      <c r="AW50" s="32"/>
    </row>
    <row r="51" spans="1:49" x14ac:dyDescent="0.2">
      <c r="A51" s="67">
        <v>6</v>
      </c>
      <c r="B51" s="365"/>
      <c r="C51" s="365"/>
      <c r="D51" s="365"/>
      <c r="E51" s="365"/>
      <c r="F51" s="365"/>
      <c r="G51" s="365"/>
      <c r="H51" s="365"/>
      <c r="I51" s="365"/>
      <c r="J51" s="366"/>
      <c r="K51" s="263"/>
      <c r="L51" s="264"/>
      <c r="M51" s="264"/>
      <c r="N51" s="247"/>
      <c r="O51" s="184"/>
      <c r="P51" s="247"/>
      <c r="Q51" s="248"/>
      <c r="R51" s="182"/>
      <c r="S51" s="183"/>
      <c r="T51" s="180"/>
      <c r="U51" s="181"/>
      <c r="V51" s="274"/>
      <c r="W51" s="275"/>
      <c r="X51" s="275"/>
      <c r="Y51" s="276"/>
      <c r="Z51" s="274"/>
      <c r="AA51" s="275"/>
      <c r="AB51" s="275"/>
      <c r="AC51" s="276"/>
      <c r="AD51" s="274"/>
      <c r="AE51" s="275"/>
      <c r="AF51" s="275"/>
      <c r="AG51" s="276"/>
      <c r="AH51" s="274"/>
      <c r="AI51" s="275"/>
      <c r="AJ51" s="275"/>
      <c r="AK51" s="276"/>
      <c r="AL51" s="274"/>
      <c r="AM51" s="275"/>
      <c r="AN51" s="275"/>
      <c r="AO51" s="276"/>
      <c r="AP51" s="69"/>
      <c r="AQ51" s="69"/>
      <c r="AR51" s="66"/>
      <c r="AS51" s="43"/>
      <c r="AT51" s="43"/>
      <c r="AU51" s="39"/>
      <c r="AV51" s="39"/>
      <c r="AW51" s="32"/>
    </row>
    <row r="52" spans="1:49" x14ac:dyDescent="0.2">
      <c r="A52" s="67">
        <v>7</v>
      </c>
      <c r="B52" s="365"/>
      <c r="C52" s="365"/>
      <c r="D52" s="365"/>
      <c r="E52" s="365"/>
      <c r="F52" s="365"/>
      <c r="G52" s="365"/>
      <c r="H52" s="365"/>
      <c r="I52" s="365"/>
      <c r="J52" s="366"/>
      <c r="K52" s="178"/>
      <c r="L52" s="179"/>
      <c r="M52" s="179"/>
      <c r="N52" s="177"/>
      <c r="O52" s="184"/>
      <c r="P52" s="247"/>
      <c r="Q52" s="248"/>
      <c r="R52" s="182"/>
      <c r="S52" s="183"/>
      <c r="T52" s="180"/>
      <c r="U52" s="181"/>
      <c r="V52" s="274"/>
      <c r="W52" s="275"/>
      <c r="X52" s="275"/>
      <c r="Y52" s="276"/>
      <c r="Z52" s="274"/>
      <c r="AA52" s="275"/>
      <c r="AB52" s="275"/>
      <c r="AC52" s="276"/>
      <c r="AD52" s="274"/>
      <c r="AE52" s="275"/>
      <c r="AF52" s="275"/>
      <c r="AG52" s="276"/>
      <c r="AH52" s="274"/>
      <c r="AI52" s="275"/>
      <c r="AJ52" s="275"/>
      <c r="AK52" s="276"/>
      <c r="AL52" s="274"/>
      <c r="AM52" s="275"/>
      <c r="AN52" s="275"/>
      <c r="AO52" s="276"/>
      <c r="AP52" s="69"/>
      <c r="AQ52" s="69"/>
      <c r="AR52" s="66"/>
      <c r="AS52" s="43"/>
      <c r="AT52" s="43"/>
      <c r="AU52" s="39"/>
      <c r="AV52" s="39"/>
      <c r="AW52" s="32"/>
    </row>
    <row r="53" spans="1:49" ht="13.5" thickBot="1" x14ac:dyDescent="0.25">
      <c r="A53" s="67">
        <v>8</v>
      </c>
      <c r="B53" s="365"/>
      <c r="C53" s="365"/>
      <c r="D53" s="365"/>
      <c r="E53" s="365"/>
      <c r="F53" s="365"/>
      <c r="G53" s="365"/>
      <c r="H53" s="365"/>
      <c r="I53" s="365"/>
      <c r="J53" s="366"/>
      <c r="K53" s="178"/>
      <c r="L53" s="179"/>
      <c r="M53" s="179"/>
      <c r="N53" s="177"/>
      <c r="O53" s="184"/>
      <c r="P53" s="247"/>
      <c r="Q53" s="248"/>
      <c r="R53" s="182"/>
      <c r="S53" s="183"/>
      <c r="T53" s="180"/>
      <c r="U53" s="181"/>
      <c r="V53" s="274"/>
      <c r="W53" s="275"/>
      <c r="X53" s="275"/>
      <c r="Y53" s="276"/>
      <c r="Z53" s="274"/>
      <c r="AA53" s="275"/>
      <c r="AB53" s="275"/>
      <c r="AC53" s="276"/>
      <c r="AD53" s="274"/>
      <c r="AE53" s="275"/>
      <c r="AF53" s="275"/>
      <c r="AG53" s="276"/>
      <c r="AH53" s="274"/>
      <c r="AI53" s="275"/>
      <c r="AJ53" s="275"/>
      <c r="AK53" s="276"/>
      <c r="AL53" s="274"/>
      <c r="AM53" s="275"/>
      <c r="AN53" s="275"/>
      <c r="AO53" s="276"/>
      <c r="AP53" s="69"/>
      <c r="AQ53" s="69"/>
      <c r="AR53" s="66"/>
      <c r="AS53" s="43"/>
      <c r="AT53" s="43"/>
      <c r="AU53" s="39"/>
      <c r="AV53" s="39"/>
      <c r="AW53" s="32"/>
    </row>
    <row r="54" spans="1:49" ht="13.5" thickBot="1" x14ac:dyDescent="0.25">
      <c r="A54" s="243"/>
      <c r="B54" s="244"/>
      <c r="C54" s="244"/>
      <c r="D54" s="812" t="s">
        <v>55</v>
      </c>
      <c r="E54" s="240" t="s">
        <v>20</v>
      </c>
      <c r="F54" s="241"/>
      <c r="G54" s="241"/>
      <c r="H54" s="241"/>
      <c r="I54" s="241"/>
      <c r="J54" s="241"/>
      <c r="K54" s="241"/>
      <c r="L54" s="241"/>
      <c r="M54" s="241"/>
      <c r="N54" s="241"/>
      <c r="O54" s="241"/>
      <c r="P54" s="241"/>
      <c r="Q54" s="242"/>
      <c r="R54" s="319">
        <f>16-(COUNTBLANK(R46:R53)+COUNTBLANK(S46:S53))</f>
        <v>0</v>
      </c>
      <c r="S54" s="320"/>
      <c r="T54" s="320"/>
      <c r="U54" s="321"/>
      <c r="V54" s="273">
        <f>SUM(V46:V53)</f>
        <v>0</v>
      </c>
      <c r="W54" s="250"/>
      <c r="X54" s="250">
        <f>SUM(X46:X53)</f>
        <v>0</v>
      </c>
      <c r="Y54" s="251"/>
      <c r="Z54" s="273">
        <f>SUM(Z46:Z53)</f>
        <v>0</v>
      </c>
      <c r="AA54" s="250"/>
      <c r="AB54" s="250">
        <f>SUM(AB46:AB53)</f>
        <v>0</v>
      </c>
      <c r="AC54" s="251"/>
      <c r="AD54" s="273">
        <f>SUM(AD46:AD53)</f>
        <v>0</v>
      </c>
      <c r="AE54" s="250"/>
      <c r="AF54" s="250">
        <f>SUM(AF46:AF53)</f>
        <v>0</v>
      </c>
      <c r="AG54" s="251"/>
      <c r="AH54" s="273">
        <f>SUM(AH46:AH53)</f>
        <v>0</v>
      </c>
      <c r="AI54" s="250"/>
      <c r="AJ54" s="250">
        <f>SUM(AJ46:AJ53)</f>
        <v>0</v>
      </c>
      <c r="AK54" s="251"/>
      <c r="AL54" s="273">
        <f>SUM(AL46:AL53)</f>
        <v>0</v>
      </c>
      <c r="AM54" s="250"/>
      <c r="AN54" s="250">
        <f>SUM(AN46:AN53)</f>
        <v>0</v>
      </c>
      <c r="AO54" s="251"/>
      <c r="AP54" s="93"/>
      <c r="AQ54" s="93"/>
      <c r="AR54" s="69"/>
      <c r="AS54" s="69"/>
      <c r="AT54" s="43"/>
      <c r="AU54" s="39">
        <f>IF(AND(X12&lt;=10,X12+X43&lt;=10,Y11&gt;0,X42+X43&gt;10),10,IF(AND(X12&lt;=10,X12+X43&lt;=10,Y11=0,SUM(X11,X12,X42,X43,-Y9)&lt;=0),0,IF(AND(X12&lt;=10,X12+X43&lt;=10,Y11=0,SUM(X11,X12,X42,X43,-Y9)&gt;0,SUM(X11,X12,X42,X43,-Y9)&lt;=10),SUM(X11,X12,X42,X43,-Y9),IF(AND(X12&lt;=10,X12+X43&lt;=10,Y11=0,SUM(X11,X12,X42,X43,-Y9)&gt;10),10,IF(AND(X12&lt;=10,X43&lt;=10,X12+X43&gt;=10,Y11&gt;0,X42&gt;=10),10,   IF(AND(X12&lt;=10,X43&lt;=10,X12+X43&gt;=10,Y11&gt;0,X42&lt;10,X42+10-X12&gt;10),10,  AU51))))))</f>
        <v>0</v>
      </c>
      <c r="AV54" s="39">
        <f>IF(AND(AF31&lt;=10,AF31+AF54&lt;=10,AD32&gt;0,AD54+AF54&gt;10),10,IF(AND(AF31&lt;=10,AF31+AF54&lt;=10,AD32=0,SUM(AD31,AF31,AD54,AF54,-Y9)&lt;=0),0,IF(AND(AF31&lt;=10,AF31+AF54&lt;=10,AD32=0,SUM(AD31,AF31,AD54,AF54,-Y9)&gt;0,SUM(AD31,AF31,AD54,AF54,-Y9)&lt;=10),SUM(AD31,AF31,AD54,AF54,-Y9),IF(AND(AF31&lt;=10,AF31+AF54&lt;=10,AD32=0,SUM(AD31,AF31,AD54,AF54,-Y9)&gt;10),10,IF(AND(AF31&lt;=10,AF54&lt;=10,AF31+AF54&gt;=10,AD32&gt;0,AD54&gt;=10),10,   IF(AND(AF31&lt;=10,AF54&lt;=10,AF31+AF54&gt;=10,AD32&gt;0,AD54&lt;10,AD54+10-AF31&gt;10),10,AV51))))))</f>
        <v>0</v>
      </c>
      <c r="AW54" s="32"/>
    </row>
    <row r="55" spans="1:49" ht="13.5" thickBot="1" x14ac:dyDescent="0.25">
      <c r="A55" s="222"/>
      <c r="B55" s="223"/>
      <c r="C55" s="223"/>
      <c r="D55" s="813"/>
      <c r="E55" s="219" t="s">
        <v>69</v>
      </c>
      <c r="F55" s="220"/>
      <c r="G55" s="220"/>
      <c r="H55" s="220"/>
      <c r="I55" s="220"/>
      <c r="J55" s="220"/>
      <c r="K55" s="220"/>
      <c r="L55" s="220"/>
      <c r="M55" s="220"/>
      <c r="N55" s="220"/>
      <c r="O55" s="220"/>
      <c r="P55" s="220"/>
      <c r="Q55" s="221"/>
      <c r="R55" s="353"/>
      <c r="S55" s="353"/>
      <c r="T55" s="353"/>
      <c r="U55" s="354"/>
      <c r="V55" s="345">
        <f>IF(AND(X31&gt;=10,V32&gt;0,V54&gt;=10),10,IF(AND(X31&gt;=10,V32&gt;0,V54&lt;10),V54,IF(AND(X31&gt;=10,V32=0,(V31+10+V54-I9)&gt;0,(V31+10+V54-I9)&lt;10),(V31+10+V54-I9),IF(AND(X31&gt;=10,V32=0,(V31+10+V54-I9)&gt;10),10,IF(AND(X31&gt;=10,V32=0,X31+10+V54-I9&lt;0),0,IF(AND(X31&lt;=10,X31+X54&lt;10,V32&gt;0,V54+X54&lt;=10),V54+X54,AV42))))))</f>
        <v>0</v>
      </c>
      <c r="W55" s="346"/>
      <c r="X55" s="346"/>
      <c r="Y55" s="347"/>
      <c r="Z55" s="345">
        <f>IF(AND(AB31&gt;=10,Z32&gt;0,Z54&gt;=10),10,IF(AND(AB31&gt;=10,Z32&gt;0,Z54&lt;10),Z54,IF(AND(AB31&gt;=10,Z32=0,(Z31+10+Z54-Q9)&gt;0,(Z31+10+Z54-Q9)&lt;10),(Z31+10+Z54-Q9),IF(AND(AB31&gt;=10,Z32=0,(Z31+10+Z54-Q9)&gt;10),10,IF(AND(AB31&gt;=10,Z32=0,AB31+10+Z54-Q9&lt;0),0,IF(AND(AB31&lt;=10,AB31+AB54&lt;10,Z32&gt;0,Z54+AB54&lt;=10),Z54+AB54,AV47))))))</f>
        <v>0</v>
      </c>
      <c r="AA55" s="346"/>
      <c r="AB55" s="346"/>
      <c r="AC55" s="347"/>
      <c r="AD55" s="345">
        <v>0</v>
      </c>
      <c r="AE55" s="346"/>
      <c r="AF55" s="346"/>
      <c r="AG55" s="347"/>
      <c r="AH55" s="345">
        <f>IF(AND(AJ31&gt;=10,AH32&gt;0,AH54&gt;=10),10,IF(AND(AJ31&gt;=10,AH32&gt;0,AH54&lt;10),AH54,IF(AND(AJ31&gt;=10,AH32=0,(AH31+10+AH54-AG9)&gt;0,(AH31+10+AH54-AG9)&lt;10),(AH31+10+AH54-AG9),IF(AND(AJ31&gt;=10,AH32=0,(AH31+10+AH54-AG9)&gt;10),10,IF(AND(AJ31&gt;=10,AH32=0,AJ31+10+AH54-AG9&lt;0),0,IF(AND(AJ31&lt;=10,AJ31+AJ54&lt;10,AH32&gt;0,AH54+AJ54&lt;=10),AH54+AJ54,AV59))))))</f>
        <v>0</v>
      </c>
      <c r="AI55" s="346"/>
      <c r="AJ55" s="346"/>
      <c r="AK55" s="347"/>
      <c r="AL55" s="345">
        <f>IF(AND(AN31&gt;=10,AL32&gt;0,AL54&gt;=10),10,IF(AND(AN31&gt;=10,AL32&gt;0,AL54&lt;10),AL54,IF(AND(AN31&gt;=10,AL32=0,(AL31+10+AL54-AO9)&gt;0,(AL31+10+AL54-AO9)&lt;10),(AL31+10+AL54-AO9),IF(AND(AN31&gt;=10,AL32=0,(AL31+10+AL54-AO9)&gt;10),10,IF(AND(AN31&gt;=10,AL32=0,AN31+10+AL54-AO9&lt;0),0,IF(AND(AN31&lt;=10,AN31+AN54&lt;10,AL32&gt;0,AL54+AN54&lt;=10),AL54+AN54,AV64))))))</f>
        <v>0</v>
      </c>
      <c r="AM55" s="346"/>
      <c r="AN55" s="346"/>
      <c r="AO55" s="347"/>
      <c r="AP55" s="801">
        <f>SUM(V55:AL55)</f>
        <v>0</v>
      </c>
      <c r="AQ55" s="802"/>
      <c r="AR55" s="69"/>
      <c r="AS55" s="69"/>
      <c r="AT55" s="43"/>
      <c r="AU55" s="32"/>
      <c r="AV55" s="32"/>
      <c r="AW55" s="32"/>
    </row>
    <row r="56" spans="1:49" ht="13.5" thickBot="1" x14ac:dyDescent="0.25">
      <c r="A56" s="226" t="s">
        <v>32</v>
      </c>
      <c r="B56" s="227"/>
      <c r="C56" s="228"/>
      <c r="D56" s="171">
        <v>1</v>
      </c>
      <c r="E56" s="237" t="s">
        <v>59</v>
      </c>
      <c r="F56" s="238"/>
      <c r="G56" s="238"/>
      <c r="H56" s="238"/>
      <c r="I56" s="238"/>
      <c r="J56" s="238"/>
      <c r="K56" s="238"/>
      <c r="L56" s="238"/>
      <c r="M56" s="238"/>
      <c r="N56" s="238"/>
      <c r="O56" s="238"/>
      <c r="P56" s="238"/>
      <c r="Q56" s="239"/>
      <c r="R56" s="352"/>
      <c r="S56" s="352"/>
      <c r="T56" s="352"/>
      <c r="U56" s="352"/>
      <c r="V56" s="265">
        <f>IF(X31&gt;=10,MIN(SUMIF($O$46:$O$53,"=1",V46:V53),VALUE(V55)),IF(AND(X31&lt;=10,X54&lt;=10,X31+X54&gt;=10),MIN(SUMIF($O$46:$O$53,"=1",V46:V53)+SUMIF($O$46:$O$53,"=1",X46:X53),SUMIF($O$46:$O$53,"=1",V46:V53)+(10-X31),VALUE(V55)),IF(AND(X31&lt;10,X54&gt;=10),MIN(SUMIF($O$46:$O$53,"=1",V46:V53)+SUMIF($O$46:$O$53,"=1",X46:X53),SUMIF($O$46:$O$53,"=1",V46:V53)+(10-X31),VALUE(V55)),IF(AND(X31&lt;=10,X54&lt;=10,X31+X54&lt;10),MIN(SUMIF($O$46:$O$53,"=1",V46:V53)+SUMIF($O$46:$O$53,"=1",X46:X53),VALUE(V55))))))</f>
        <v>0</v>
      </c>
      <c r="W56" s="266"/>
      <c r="X56" s="266"/>
      <c r="Y56" s="267"/>
      <c r="Z56" s="265">
        <f>IF(AB31&gt;=10,MIN(SUMIF($O$46:$O$53,"=1",Z46:Z53),VALUE(Z55)),IF(AND(AB31&lt;=10,AB54&lt;=10,AB31+AB54&gt;=10),MIN(SUMIF($O$46:$O$53,"=1",Z46:Z53)+SUMIF($O$46:$O$53,"=1",AB46:AB53),SUMIF($O$46:$O$53,"=1",Z46:Z53)+(10-AB31),VALUE(Z55)),IF(AND(AB31&lt;10,AB54&gt;=10),MIN(SUMIF($O$46:$O$53,"=1",Z46:Z53)+SUMIF($O$46:$O$53,"=1",AB46:AB53),SUMIF($O$46:$O$53,"=1",Z46:Z53)+(10-AB31),VALUE(Z55)),IF(AND(AB31&lt;=10,AB54&lt;=10,AB31+AB54&lt;10),MIN(SUMIF($O$46:$O$53,"=1",Z46:Z53)+SUMIF($O$46:$O$53,"=1",AB46:AB53),VALUE(Z55))))))</f>
        <v>0</v>
      </c>
      <c r="AA56" s="266"/>
      <c r="AB56" s="266"/>
      <c r="AC56" s="267"/>
      <c r="AD56" s="265">
        <v>0</v>
      </c>
      <c r="AE56" s="266"/>
      <c r="AF56" s="266"/>
      <c r="AG56" s="267"/>
      <c r="AH56" s="265">
        <f>IF(AJ31&gt;=10,MIN(SUMIF($O$46:$O$53,"=1",AH46:AH53),VALUE(AH55)),IF(AND(AJ31&lt;=10,AJ54&lt;=10,AJ31+AJ54&gt;=10),MIN(SUMIF($O$46:$O$53,"=1",AH46:AH53)+SUMIF($O$46:$O$53,"=1",AJ46:AJ53),SUMIF($O$46:$O$53,"=1",AH46:AH53)+(10-AJ31),VALUE(AH55)),IF(AND(AJ31&lt;10,AJ54&gt;=10),MIN(SUMIF($O$46:$O$53,"=1",AH46:AH53)+SUMIF($O$46:$O$53,"=1",AJ46:AJ53),SUMIF($O$46:$O$53,"=1",AH46:AH53)+(10-AJ31),VALUE(AH55)),IF(AND(AJ31&lt;=10,AJ54&lt;=10,AJ31+AJ54&lt;10),MIN(SUMIF($O$46:$O$53,"=1",AH46:AH53)+SUMIF($O$46:$O$53,"=1",AJ46:AJ53),VALUE(AH55))))))</f>
        <v>0</v>
      </c>
      <c r="AI56" s="266"/>
      <c r="AJ56" s="266"/>
      <c r="AK56" s="267"/>
      <c r="AL56" s="265">
        <f>IF(AN31&gt;=10,MIN(SUMIF($O$46:$O$53,"=1",AL46:AL53),VALUE(AL55)),IF(AND(AN31&lt;=10,AN54&lt;=10,AN31+AN54&gt;=10),MIN(SUMIF($O$46:$O$53,"=1",AL46:AL53)+SUMIF($O$46:$O$53,"=1",AN46:AN53),SUMIF($O$46:$O$53,"=1",AL46:AL53)+(10-AN31),VALUE(AL55)),IF(AND(AN31&lt;10,AN54&gt;=10),MIN(SUMIF($O$46:$O$53,"=1",AL46:AL53)+SUMIF($O$46:$O$53,"=1",AN46:AN53),SUMIF($O$46:$O$53,"=1",AL46:AL53)+(10-AN31),VALUE(AL55)),IF(AND(AN31&lt;=10,AN54&lt;=10,AN31+AN54&lt;10),MIN(SUMIF($O$46:$O$53,"=1",AL46:AL53)+SUMIF($O$46:$O$53,"=1",AN46:AN53),VALUE(AL55))))))</f>
        <v>0</v>
      </c>
      <c r="AM56" s="266"/>
      <c r="AN56" s="266"/>
      <c r="AO56" s="267"/>
      <c r="AP56" s="348">
        <f>SUM(V56:AL56)</f>
        <v>0</v>
      </c>
      <c r="AQ56" s="349"/>
      <c r="AR56" s="69"/>
      <c r="AS56" s="69"/>
      <c r="AT56" s="43"/>
      <c r="AU56" s="39">
        <f>IF(AND(AF12&lt;=10,AF43&gt;10,AG11&gt;0,AF42&gt;=10),10,IF(AND(AF12&lt;=10,AF43&gt;10,AG11&gt;0,AF42&lt;10,AF42+10-AF12&gt;10),10,))</f>
        <v>0</v>
      </c>
      <c r="AV56" s="39">
        <f>IF(AND(AJ31&lt;=10,AJ54&gt;10,AH32&gt;0,AH54&gt;=10),10,IF(AND(AJ31&lt;=10,AJ54&gt;10,AH32&gt;0,AH54&lt;10,AH54+10-AJ31&gt;10),10,))</f>
        <v>0</v>
      </c>
      <c r="AW56" s="32"/>
    </row>
    <row r="57" spans="1:49" ht="13.5" thickBot="1" x14ac:dyDescent="0.25">
      <c r="A57" s="229"/>
      <c r="B57" s="230"/>
      <c r="C57" s="231"/>
      <c r="D57" s="172">
        <v>2</v>
      </c>
      <c r="E57" s="216"/>
      <c r="F57" s="217"/>
      <c r="G57" s="217"/>
      <c r="H57" s="217"/>
      <c r="I57" s="217"/>
      <c r="J57" s="217"/>
      <c r="K57" s="217"/>
      <c r="L57" s="217"/>
      <c r="M57" s="217"/>
      <c r="N57" s="217"/>
      <c r="O57" s="217"/>
      <c r="P57" s="217"/>
      <c r="Q57" s="218"/>
      <c r="R57" s="322"/>
      <c r="S57" s="322"/>
      <c r="T57" s="322"/>
      <c r="U57" s="322"/>
      <c r="V57" s="268">
        <f>IF(SUMIF($O$46:$O$53,"=2",V46:V53)+SUMIF($O$46:$O$53,"=2",X46:X53)&lt;=VALUE(V55-V56),SUMIF($O$46:$O$53,"=2",V46:V53)+SUMIF($O$46:$O$53,"=2",X46:X53),VALUE(V55-V56))</f>
        <v>0</v>
      </c>
      <c r="W57" s="269"/>
      <c r="X57" s="269"/>
      <c r="Y57" s="270"/>
      <c r="Z57" s="268">
        <f>IF(SUMIF($O$46:$O$53,"=2",Z46:Z53)+SUMIF($O$46:$O$53,"=2",AB46:AB53)&lt;=VALUE(Z55-Z56),SUMIF($O$46:$O$53,"=2",Z46:Z53)+SUMIF($O$46:$O$53,"=2",AB46:AB53),VALUE(Z55-Z56))</f>
        <v>0</v>
      </c>
      <c r="AA57" s="269"/>
      <c r="AB57" s="269"/>
      <c r="AC57" s="270"/>
      <c r="AD57" s="268">
        <f>IF(SUMIF($O$46:$O$53,"=2",AD46:AD53)+SUMIF($O$46:$O$53,"=2",AF46:AF53)&lt;=VALUE(AD55-AD56),SUMIF($O$46:$O$53,"=2",AD46:AD53)+SUMIF($O$46:$O$53,"=2",AF46:AF53),VALUE(AD55-AD56))</f>
        <v>0</v>
      </c>
      <c r="AE57" s="269"/>
      <c r="AF57" s="269"/>
      <c r="AG57" s="270"/>
      <c r="AH57" s="268">
        <f>IF(SUMIF($O$46:$O$53,"=2",AH46:AH53)+SUMIF($O$46:$O$53,"=2",AJ46:AJ53)&lt;=VALUE(AH55-AH56),SUMIF($O$46:$O$53,"=2",AH46:AH53)+SUMIF($O$46:$O$53,"=2",AJ46:AJ53),VALUE(AH55-AH56))</f>
        <v>0</v>
      </c>
      <c r="AI57" s="269"/>
      <c r="AJ57" s="269"/>
      <c r="AK57" s="270"/>
      <c r="AL57" s="268">
        <f>IF(SUMIF($O$46:$O$53,"=2",AL46:AL53)+SUMIF($O$46:$O$53,"=2",AN46:AN53)&lt;=VALUE(AL55-AL56),SUMIF($O$46:$O$53,"=2",AL46:AL53)+SUMIF($O$46:$O$53,"=2",AN46:AN53),VALUE(AL55-AL56))</f>
        <v>0</v>
      </c>
      <c r="AM57" s="269"/>
      <c r="AN57" s="269"/>
      <c r="AO57" s="270"/>
      <c r="AP57" s="348">
        <f>SUM(V57:AL57)</f>
        <v>0</v>
      </c>
      <c r="AQ57" s="349"/>
      <c r="AR57" s="69"/>
      <c r="AS57" s="69"/>
      <c r="AT57" s="43"/>
      <c r="AU57" s="39">
        <f>IF(AND(AF12&lt;=10,AF43&gt;10,AG11&gt;0,AF42&lt;10,AF42+10-AF12&lt;=10),AF42+10-AF12,IF(AND(AF12&lt;=10,AF43&gt;10,AG11=0,AF11+AF12+AF42+10-AF12-AG9&gt;10),10,IF(AND(AF12&lt;=10,AF43&gt;10,AG11=0,AF11+AF12+AF42+10-AF12-AG9&lt;0),0,IF(AND(AF12&lt;=10,AF43&gt;10,AG11=0,AF11+AF12+AF42+10-AF12-AG9&gt;0,AF11+AF12+AF42+10-AF12-AG9&lt;=10),AF11+AF12+AF42+10-AF12-AG9,AU56))))</f>
        <v>0</v>
      </c>
      <c r="AV57" s="39">
        <f>IF(AND(AJ31&lt;=10,AJ54&gt;10,AH32&gt;0,AH54&lt;10,AH54+10-AJ31&lt;=10),AH54+10-AJ31,IF(AND(AJ31&lt;=10,AJ54&gt;10,AH32=0,AH31+AJ31+AH54+10-AJ31-AG9&gt;10),10,IF(AND(AJ31&lt;=10,AJ54&gt;10,AH32=0,AH31+AJ31+AH54+10-AJ31-AG9&lt;0),0,IF(AND(AJ31&lt;=10,AJ54&gt;10,AH32=0,AH31+AJ31+AH54+10-AJ31-AG9&gt;0,AH31+AJ31+AH54+10-AJ31-AG9&lt;=10),AH31+AJ31+AH54+10-AJ31-AG9,AV56))))</f>
        <v>0</v>
      </c>
      <c r="AW57" s="32"/>
    </row>
    <row r="58" spans="1:49" ht="13.5" thickBot="1" x14ac:dyDescent="0.25">
      <c r="A58" s="229"/>
      <c r="B58" s="230"/>
      <c r="C58" s="231"/>
      <c r="D58" s="172">
        <v>3</v>
      </c>
      <c r="E58" s="216"/>
      <c r="F58" s="217"/>
      <c r="G58" s="217"/>
      <c r="H58" s="217"/>
      <c r="I58" s="217"/>
      <c r="J58" s="217"/>
      <c r="K58" s="217"/>
      <c r="L58" s="217"/>
      <c r="M58" s="217"/>
      <c r="N58" s="217"/>
      <c r="O58" s="217"/>
      <c r="P58" s="217"/>
      <c r="Q58" s="218"/>
      <c r="R58" s="322"/>
      <c r="S58" s="322"/>
      <c r="T58" s="322"/>
      <c r="U58" s="322"/>
      <c r="V58" s="268">
        <f>IF(SUMIF($O$46:$O$53,"=3",V46:V53)+SUMIF($O$46:$O$53,"=3",X46:X53)&lt;=VALUE(V55-(V56+V57)),SUMIF($O$46:$O$53,"=3",V46:V53)+SUMIF($O$46:$O$53,"=3",X46:X53),VALUE(V55-(V56+V57)))</f>
        <v>0</v>
      </c>
      <c r="W58" s="269"/>
      <c r="X58" s="269"/>
      <c r="Y58" s="270"/>
      <c r="Z58" s="268">
        <f>IF(SUMIF($O$46:$O$53,"=3",Z46:Z53)+SUMIF($O$46:$O$53,"=3",AB46:AB53)&lt;=VALUE(Z55-(Z56+Z57)),SUMIF($O$46:$O$53,"=3",Z46:Z53)+SUMIF($O$46:$O$53,"=3",AB46:AB53),VALUE(Z55-(Z56+Z57)))</f>
        <v>0</v>
      </c>
      <c r="AA58" s="269"/>
      <c r="AB58" s="269"/>
      <c r="AC58" s="270"/>
      <c r="AD58" s="268">
        <f>IF(SUMIF($O$46:$O$53,"=3",AD46:AD53)+SUMIF($O$46:$O$53,"=3",AF46:AF53)&lt;=VALUE(AD55-(AD56+AD57)),SUMIF($O$46:$O$53,"=3",AD46:AD53)+SUMIF($O$46:$O$53,"=3",AF46:AF53),VALUE(AD55-(AD56+AD57)))</f>
        <v>0</v>
      </c>
      <c r="AE58" s="269"/>
      <c r="AF58" s="269"/>
      <c r="AG58" s="270"/>
      <c r="AH58" s="268">
        <f>IF(SUMIF($O$46:$O$53,"=3",AH46:AH53)+SUMIF($O$46:$O$53,"=3",AJ46:AJ53)&lt;=VALUE(AH55-(AH56+AH57)),SUMIF($O$46:$O$53,"=3",AH46:AH53)+SUMIF($O$46:$O$53,"=3",AJ46:AJ53),VALUE(AH55-(AH56+AH57)))</f>
        <v>0</v>
      </c>
      <c r="AI58" s="269"/>
      <c r="AJ58" s="269"/>
      <c r="AK58" s="270"/>
      <c r="AL58" s="268">
        <f>IF(SUMIF($O$46:$O$53,"=3",AL46:AL53)+SUMIF($O$46:$O$53,"=3",AN46:AN53)&lt;=VALUE(AL55-(AL56+AL57)),SUMIF($O$46:$O$53,"=3",AL46:AL53)+SUMIF($O$46:$O$53,"=3",AN46:AN53),VALUE(AL55-(AL56+AL57)))</f>
        <v>0</v>
      </c>
      <c r="AM58" s="269"/>
      <c r="AN58" s="269"/>
      <c r="AO58" s="270"/>
      <c r="AP58" s="348">
        <f>SUM(V58:AL58)</f>
        <v>0</v>
      </c>
      <c r="AQ58" s="349"/>
      <c r="AR58" s="69"/>
      <c r="AS58" s="69"/>
      <c r="AT58" s="43"/>
      <c r="AU58" s="39">
        <f>IF(AND(AF12&lt;=10,AF43&lt;=10,AF12+AF43&gt;=10,AG11&gt;0,AF42&lt;10,AF42+10-AF12&lt;=10),AF42+10-AF12,IF(AND(AF12&lt;=10,AF43&lt;=10,AF12+AF43&gt;=10,AG11=0,AF11+AF12+AF42+10-AF12-AG9&gt;10),10,IF(AND(AF12&lt;=10,AF43&lt;=10,AF12+AF43&gt;=10,AG11=0,AF11+AF12+AF42+10-AF12-AG9&lt;0),0,IF(AND(AF12&lt;=10,AF43&lt;=10,AF12+AF43&gt;=10,AG11=0,AF11+AF12+AF42+10-AF12-AG9&gt;0,AF11+AF12+AF42+10-AF12-AG9&lt;=10),AF11+AF12+AF42+10-AF12-AG9,AU57))))</f>
        <v>0</v>
      </c>
      <c r="AV58" s="39">
        <f>IF(AND(AJ31&lt;=10,AJ54&lt;=10,AJ31+AJ54&gt;=10,AH32&gt;0,AH54&lt;10,AH54+10-AJ31&lt;=10),AH54+10-AJ31,IF(AND(AJ31&lt;=10,AJ54&lt;=10,AJ31+AJ54&gt;=10,AH32=0,AH31+AJ31+AH54+10-AJ31-AG9&gt;10),10,IF(AND(AJ31&lt;=10,AJ54&lt;=10,AJ31+AJ54&gt;=10,AH32=0,AH31+AJ31+AH54+10-AJ31-AG9&lt;0),0,IF(AND(AJ31&lt;=10,AJ54&lt;=10,AJ31+AJ54&gt;=10,AH32=0,AH31+AJ31+AH54+10-AJ31-AG9&gt;0,AH31+AJ31+AH54+10-AJ31-AG9&lt;=10),AH31+AJ31+AH54+10-AJ31-AG9,AV57))))</f>
        <v>0</v>
      </c>
      <c r="AW58" s="32"/>
    </row>
    <row r="59" spans="1:49" ht="13.5" thickBot="1" x14ac:dyDescent="0.25">
      <c r="A59" s="232"/>
      <c r="B59" s="233"/>
      <c r="C59" s="234"/>
      <c r="D59" s="172">
        <v>4</v>
      </c>
      <c r="E59" s="216"/>
      <c r="F59" s="217"/>
      <c r="G59" s="217"/>
      <c r="H59" s="217"/>
      <c r="I59" s="217"/>
      <c r="J59" s="217"/>
      <c r="K59" s="217"/>
      <c r="L59" s="217"/>
      <c r="M59" s="217"/>
      <c r="N59" s="217"/>
      <c r="O59" s="217"/>
      <c r="P59" s="217"/>
      <c r="Q59" s="218"/>
      <c r="R59" s="322"/>
      <c r="S59" s="322"/>
      <c r="T59" s="322"/>
      <c r="U59" s="322"/>
      <c r="V59" s="268">
        <f>IF(SUMIF($O$46:$O$53,"=4",V46:V53)+SUMIF($O$46:$O$53,"=4",X46:X53)&lt;=VALUE(V55-(V56+V57+V58)),SUMIF($O$46:$O$53,"=4",V46:V53)+SUMIF($O$46:$O$53,"=4",X46:X53),VALUE(V55-(V56+V57+V58)))</f>
        <v>0</v>
      </c>
      <c r="W59" s="269"/>
      <c r="X59" s="269"/>
      <c r="Y59" s="270"/>
      <c r="Z59" s="268">
        <f>IF(SUMIF($O$46:$O$53,"=4",Z46:Z53)+SUMIF($O$46:$O$53,"=4",AB46:AB53)&lt;=VALUE(Z55-(Z56+Z57+Z58)),SUMIF($O$46:$O$53,"=4",Z46:Z53)+SUMIF($O$46:$O$53,"=4",AB46:AB53),VALUE(Z55-(Z56+Z57+Z58)))</f>
        <v>0</v>
      </c>
      <c r="AA59" s="269"/>
      <c r="AB59" s="269"/>
      <c r="AC59" s="270"/>
      <c r="AD59" s="268">
        <f>IF(SUMIF($O$46:$O$53,"=4",AD46:AD53)+SUMIF($O$46:$O$53,"=4",AF46:AF53)&lt;=VALUE(AD55-(AD56+AD57+AD58)),SUMIF($O$46:$O$53,"=4",AD46:AD53)+SUMIF($O$46:$O$53,"=4",AF46:AF53),VALUE(AD55-(AD56+AD57+AD58)))</f>
        <v>0</v>
      </c>
      <c r="AE59" s="269"/>
      <c r="AF59" s="269"/>
      <c r="AG59" s="270"/>
      <c r="AH59" s="268">
        <f>IF(SUMIF($O$46:$O$53,"=4",AH46:AH53)+SUMIF($O$46:$O$53,"=4",AJ46:AJ53)&lt;=VALUE(AH55-(AH56+AH57+AH58)),SUMIF($O$46:$O$53,"=4",AH46:AH53)+SUMIF($O$46:$O$53,"=4",AJ46:AJ53),VALUE(AH55-(AH56+AH57+AH58)))</f>
        <v>0</v>
      </c>
      <c r="AI59" s="269"/>
      <c r="AJ59" s="269"/>
      <c r="AK59" s="270"/>
      <c r="AL59" s="268">
        <f>IF(SUMIF($O$46:$O$53,"=4",AL46:AL53)+SUMIF($O$46:$O$53,"=4",AN46:AN53)&lt;=VALUE(AL55-(AL56+AL57+AL58)),SUMIF($O$46:$O$53,"=4",AL46:AL53)+SUMIF($O$46:$O$53,"=4",AN46:AN53),VALUE(AL55-(AL56+AL57+AL58)))</f>
        <v>0</v>
      </c>
      <c r="AM59" s="269"/>
      <c r="AN59" s="269"/>
      <c r="AO59" s="270"/>
      <c r="AP59" s="348">
        <f>SUM(V59:AL59)</f>
        <v>0</v>
      </c>
      <c r="AQ59" s="349"/>
      <c r="AR59" s="69"/>
      <c r="AS59" s="69"/>
      <c r="AT59" s="43"/>
      <c r="AU59" s="39">
        <f>IF(AND(AF12&lt;=10,AF12+AF43&lt;=10,AG11&gt;0,AF42+AF43&gt;10),10,IF(AND(AF12&lt;=10,AF12+AF43&lt;=10,AG11=0,SUM(AF11,AF12,AF42,AF43,-AG9)&lt;=0),0,IF(AND(AF12&lt;=10,AF12+AF43&lt;=10,AG11=0,SUM(AF11,AF12,AF42,AF43,-AG9)&gt;0,SUM(AF11,AF12,AF42,AF43,-AG9)&lt;=10),SUM(AF11,AF12,AF42,AF43,-AG9),IF(AND(AF12&lt;=10,AF12+AF43&lt;=10,AG11=0,SUM(AF11,AF12,AF42,AF43,-AG9)&gt;10),10,IF(AND(AF12&lt;=10,AF43&lt;=10,AF12+AF43&gt;=10,AG11&gt;0,AF42&gt;=10),10,IF(AND(AF12&lt;=10,AF43&lt;=10,AF12+AF43&gt;=10,AG11&gt;0,AF42&lt;10,AF42+10-AF12&gt;10),10,   AU58))))))</f>
        <v>0</v>
      </c>
      <c r="AV59" s="39">
        <f>IF(AND(AJ31&lt;=10,AJ31+AJ54&lt;=10,AH32&gt;0,AH54+AJ54&gt;10),10,IF(AND(AJ31&lt;=10,AJ31+AJ54&lt;=10,AH32=0,SUM(AH31,AJ31,AH54,AJ54,-AG9)&lt;=0),0,IF(AND(AJ31&lt;=10,AJ31+AJ54&lt;=10,AH32=0,SUM(AH31,AJ31,AH54,AJ54,-AG9)&gt;0,SUM(AH31,AJ31,AH54,AJ54,-AG9)&lt;=10),SUM(AH31,AJ31,AH54,AJ54,-AG9),IF(AND(AJ31&lt;=10,AJ31+AJ54&lt;=10,AH32=0,SUM(AH31,AJ31,AH54,AJ54,-AG9)&gt;10),10,IF(AND(AJ31&lt;=10,AJ54&lt;=10,AJ31+AJ54&gt;=10,AH32&gt;0,AH54&gt;=10),10,IF(AND(AJ31&lt;=10,AJ54&lt;=10,AJ31+AJ54&gt;=10,AH32&gt;0,AH54&lt;10,AH54+10-AJ31&gt;10),10,   AV58))))))</f>
        <v>0</v>
      </c>
      <c r="AW59" s="32"/>
    </row>
    <row r="60" spans="1:49" ht="6" customHeight="1" x14ac:dyDescent="0.2">
      <c r="AE60" s="21"/>
      <c r="AU60" s="32"/>
      <c r="AV60" s="32"/>
      <c r="AW60" s="32"/>
    </row>
    <row r="61" spans="1:49" ht="12.75" customHeight="1" x14ac:dyDescent="0.2">
      <c r="A61" s="752">
        <f>AI4</f>
        <v>0</v>
      </c>
      <c r="B61" s="752"/>
      <c r="C61" s="752"/>
      <c r="D61" s="752"/>
      <c r="E61" s="752"/>
      <c r="F61" s="752"/>
      <c r="G61" s="752"/>
      <c r="H61" s="752"/>
      <c r="I61" s="261" t="s">
        <v>38</v>
      </c>
      <c r="J61" s="261"/>
      <c r="K61" s="261"/>
      <c r="L61" s="261"/>
      <c r="M61" s="261"/>
      <c r="N61" s="261"/>
      <c r="O61" s="261"/>
      <c r="P61" s="261"/>
      <c r="Q61" s="261"/>
      <c r="R61" s="261"/>
      <c r="S61" s="261"/>
      <c r="T61" s="261"/>
      <c r="U61" s="261"/>
      <c r="V61" s="261"/>
      <c r="W61" s="753">
        <f>AP11</f>
        <v>0</v>
      </c>
      <c r="X61" s="753"/>
      <c r="Y61" s="261" t="s">
        <v>36</v>
      </c>
      <c r="Z61" s="261"/>
      <c r="AA61" s="753">
        <f>AP42</f>
        <v>0</v>
      </c>
      <c r="AB61" s="753"/>
      <c r="AC61" s="261" t="s">
        <v>39</v>
      </c>
      <c r="AD61" s="261"/>
      <c r="AE61" s="261"/>
      <c r="AF61" s="261"/>
      <c r="AG61" s="261"/>
      <c r="AH61" s="261"/>
      <c r="AI61" s="168" t="str">
        <f>IF(COUNTIF($R$46:$R$53,1)+COUNTIF($R$16:$R$30,1)&gt;0,"1.,"," ")</f>
        <v xml:space="preserve"> </v>
      </c>
      <c r="AJ61" s="168" t="str">
        <f>IF(COUNTIF($R$46:$R$53,2)+COUNTIF($R$16:$R$30,2)&gt;0,"2.,"," ")</f>
        <v xml:space="preserve"> </v>
      </c>
      <c r="AK61" s="168" t="str">
        <f>IF(COUNTIF($R$46:$R$53,3)+COUNTIF($R$16:$R$30,3)&gt;0,"3.,"," ")</f>
        <v xml:space="preserve"> </v>
      </c>
      <c r="AL61" s="168" t="str">
        <f>IF(COUNTIF($R$46:$R$53,4)+COUNTIF($R$16:$R$30,4)&gt;0,"4.,"," ")</f>
        <v xml:space="preserve"> </v>
      </c>
      <c r="AM61" s="169" t="str">
        <f>IF(COUNTIF($R$46:$R$53,5)+COUNTIF($R$16:$R$30,5)&gt;0,"5."," ")</f>
        <v xml:space="preserve"> </v>
      </c>
      <c r="AN61" s="261" t="s">
        <v>62</v>
      </c>
      <c r="AO61" s="261"/>
      <c r="AP61" s="261"/>
      <c r="AQ61" s="261"/>
      <c r="AR61" s="28"/>
      <c r="AS61" s="28"/>
      <c r="AU61" s="39">
        <f>IF(AND(AN12&lt;=10,AN43&gt;10,AO11&gt;0,AN42&gt;=10),10,IF(AND(AN12&lt;=10,AN43&gt;10,AO11&gt;0,AN42&lt;10,AN42+10-AN12&gt;10),10,))</f>
        <v>0</v>
      </c>
      <c r="AV61" s="39">
        <f>IF(AND(AN31&lt;=10,AN54&gt;10,AL32&gt;0,AL54&gt;=10),10,IF(AND(AN31&lt;=10,AN54&gt;10,AL32&gt;0,AL54&lt;10,AL54+10-AN31&gt;10),10,))</f>
        <v>0</v>
      </c>
      <c r="AW61" s="32"/>
    </row>
    <row r="62" spans="1:49" ht="12.75" customHeight="1" x14ac:dyDescent="0.2">
      <c r="A62" s="753">
        <f>R31+R54</f>
        <v>0</v>
      </c>
      <c r="B62" s="753"/>
      <c r="C62" s="261" t="s">
        <v>40</v>
      </c>
      <c r="D62" s="261"/>
      <c r="E62" s="261"/>
      <c r="F62" s="261"/>
      <c r="G62" s="261"/>
      <c r="H62" s="261"/>
      <c r="I62" s="261"/>
      <c r="J62" s="261"/>
      <c r="K62" s="261"/>
      <c r="L62" s="492" t="s">
        <v>41</v>
      </c>
      <c r="M62" s="492"/>
      <c r="N62" s="492"/>
      <c r="O62" s="492"/>
      <c r="P62" s="492"/>
      <c r="Q62" s="492"/>
      <c r="R62" s="492"/>
      <c r="S62" s="492"/>
      <c r="T62" s="492"/>
      <c r="U62" s="492"/>
      <c r="V62" s="773">
        <f>IF(Q1=E33,AP33,IF(Q1=E34,AP34,IF(Q1=E35,AP35,IF(Q1=E36,AP36,))))</f>
        <v>0</v>
      </c>
      <c r="W62" s="773"/>
      <c r="X62" s="773"/>
      <c r="Y62" s="492" t="s">
        <v>36</v>
      </c>
      <c r="Z62" s="492"/>
      <c r="AA62" s="492"/>
      <c r="AB62" s="772">
        <f>IF(Q1=E56,AP56,IF(Q1=E57,AP57,IF(Q1=E58,AP58,IF(Q1=E59,AP59,))))</f>
        <v>0</v>
      </c>
      <c r="AC62" s="772"/>
      <c r="AD62" s="772"/>
      <c r="AE62" s="99"/>
      <c r="AF62" s="541" t="s">
        <v>37</v>
      </c>
      <c r="AG62" s="542"/>
      <c r="AH62" s="542"/>
      <c r="AI62" s="542"/>
      <c r="AJ62" s="542"/>
      <c r="AK62" s="542"/>
      <c r="AL62" s="542"/>
      <c r="AM62" s="542"/>
      <c r="AN62" s="542"/>
      <c r="AO62" s="542"/>
      <c r="AP62" s="542"/>
      <c r="AQ62" s="542"/>
      <c r="AR62" s="2"/>
      <c r="AU62" s="39">
        <f>IF(AND(AN12&lt;=10,AN43&gt;10,AO11&gt;0,AN42&lt;10,AN42+10-AN12&lt;=10),AN42+10-AN12,IF(AND(AN12&lt;=10,AN43&gt;10,AO11=0,AN11+AN12+AN42+10-AN12-AO9&gt;10),10,IF(AND(AN12&lt;=10,AN43&gt;10,AO11=0,AN11+AN12+AN42+10-AN12-AO9&lt;0),0,IF(AND(AN12&lt;=10,AN43&gt;10,AO11=0,AN11+AN12+AN42+10-AN12-AO9&gt;0,AN11+AN12+AN42+10-AN12-AO9&lt;=10),AN11+AN12+AN42+10-AN12-AO9,AU61))))</f>
        <v>0</v>
      </c>
      <c r="AV62" s="39">
        <f>IF(AND(AN31&lt;=10,AN54&gt;10,AL32&gt;0,AL54&lt;10,AL54+10-AN31&lt;=10),AL54+10-AN31,IF(AND(AN31&lt;=10,AN54&gt;10,AL32=0,AL31+AN31+AL54+10-AN31-AO9&gt;10),10,IF(AND(AN31&lt;=10,AN54&gt;10,AL32=0,AL31+AN31+AL54+10-AN31-AO9&lt;0),0,IF(AND(AN31&lt;=10,AN54&gt;10,AL32=0,AL31+AN31+AL54+10-AN31-AO9&gt;0,AL31+AN31+AL54+10-AN31-AO9&lt;=10),AL31+AN31+AL54+10-AN31-AO9,AV61))))</f>
        <v>0</v>
      </c>
      <c r="AW62" s="32"/>
    </row>
    <row r="63" spans="1:49" ht="7.5" customHeight="1" x14ac:dyDescent="0.2">
      <c r="A63" s="26"/>
      <c r="B63" s="26"/>
      <c r="C63" s="25"/>
      <c r="D63" s="25"/>
      <c r="E63" s="25"/>
      <c r="F63" s="25"/>
      <c r="G63" s="25"/>
      <c r="H63" s="25"/>
      <c r="I63" s="25"/>
      <c r="J63" s="25"/>
      <c r="K63" s="25"/>
      <c r="L63" s="25"/>
      <c r="M63" s="27"/>
      <c r="N63" s="27"/>
      <c r="O63" s="14"/>
      <c r="P63" s="14"/>
      <c r="Q63" s="14"/>
      <c r="R63" s="14"/>
      <c r="S63" s="14"/>
      <c r="T63" s="14"/>
      <c r="U63" s="14"/>
      <c r="V63" s="14"/>
      <c r="W63" s="14"/>
      <c r="X63" s="14"/>
      <c r="Y63" s="14"/>
      <c r="Z63" s="14"/>
      <c r="AC63" s="13"/>
      <c r="AD63" s="29"/>
      <c r="AE63" s="29"/>
      <c r="AF63" s="29"/>
      <c r="AG63" s="29"/>
      <c r="AH63" s="29"/>
      <c r="AI63" s="29"/>
      <c r="AJ63" s="29"/>
      <c r="AK63" s="29"/>
      <c r="AL63" s="29"/>
      <c r="AM63" s="29"/>
      <c r="AN63" s="29"/>
      <c r="AO63" s="29"/>
      <c r="AP63" s="29"/>
      <c r="AQ63" s="30"/>
      <c r="AR63" s="2"/>
      <c r="AU63" s="39">
        <f>IF(AND(AN12&lt;=10,AN43&lt;=10,AN12+AN43&gt;=10,AO11&gt;0,AN42&lt;10,AN42+10-AN12&lt;=10),AN42+10-AN12,IF(AND(AN12&lt;=10,AN43&lt;=10,AN12+AN43&gt;=10,AO11=0,AN11+AN12+AN42+10-AN12-AO9&gt;10),10,IF(AND(AN12&lt;=10,AN43&lt;=10,AN12+AN43&gt;=10,AO11=0,AN11+AN12+AN42+10-AN12-AO9&lt;0),0,IF(AND(AN12&lt;=10,AN43&lt;=10,AN12+AN43&gt;=10,AO11=0,AN11+AN12+AN42+10-AN12-AO9&gt;0,AN11+AN12+AN42+10-AN12-AO9&lt;=10),AN11+AN12+AN42+10-AN12-AO9,AU62))))</f>
        <v>0</v>
      </c>
      <c r="AV63" s="39">
        <f>IF(AND(AN31&lt;=10,AN54&lt;=10,AN31+AN54&gt;=10,AL32&gt;0,AL54&lt;10,AL54+10-AN31&lt;=10),AL54+10-AN31,IF(AND(AN31&lt;=10,AN54&lt;=10,AN31+AN54&gt;=10,AL32=0,AL31+AN31+AL54+10-AN31-AO9&gt;10),10,IF(AND(AN31&lt;=10,AN54&lt;=10,AN31+AN54&gt;=10,AL32=0,AL31+AN31+AL54+10-AN31-AO9&lt;0),0,IF(AND(AN31&lt;=10,AN54&lt;=10,AN31+AN54&gt;=10,AL32=0,AL31+AN31+AL54+10-AN31-AO9&gt;0,AL31+AN31+AL54+10-AN31-AO9&lt;=10),AL31+AN31+AL54+10-AN31-AO9,AV62))))</f>
        <v>0</v>
      </c>
      <c r="AW63" s="32"/>
    </row>
    <row r="64" spans="1:49" ht="13.5" thickBot="1" x14ac:dyDescent="0.25">
      <c r="B64" s="7"/>
      <c r="C64" s="7"/>
      <c r="D64" s="7"/>
      <c r="E64" s="7"/>
      <c r="F64" s="7"/>
      <c r="G64" s="7"/>
      <c r="H64" s="7"/>
      <c r="I64" s="7"/>
      <c r="J64" s="7"/>
      <c r="K64" s="7"/>
      <c r="Q64" s="7"/>
      <c r="R64" s="7"/>
      <c r="S64" s="7"/>
      <c r="T64" s="7"/>
      <c r="U64" s="7"/>
      <c r="V64" s="7"/>
      <c r="W64" s="7"/>
      <c r="X64" s="7"/>
      <c r="Y64" s="7"/>
      <c r="Z64" s="7"/>
      <c r="AA64" s="2"/>
      <c r="AB64" s="539" t="s">
        <v>44</v>
      </c>
      <c r="AC64" s="540"/>
      <c r="AD64" s="540"/>
      <c r="AE64" s="540"/>
      <c r="AF64" s="540"/>
      <c r="AG64" s="540"/>
      <c r="AH64" s="769" t="str">
        <f>Q1</f>
        <v>BAYBURT EĞİTİM FAKÜLTESİ</v>
      </c>
      <c r="AI64" s="770"/>
      <c r="AJ64" s="770"/>
      <c r="AK64" s="770"/>
      <c r="AL64" s="770"/>
      <c r="AM64" s="770"/>
      <c r="AN64" s="770"/>
      <c r="AO64" s="770"/>
      <c r="AP64" s="770"/>
      <c r="AQ64" s="771"/>
      <c r="AR64" s="2"/>
      <c r="AU64" s="39">
        <f>IF(AND(AN12&lt;=10,AN12+AN43&lt;=10,AO11&gt;0,AN42+AN43&gt;10),10,IF(AND(AN12&lt;=10,AN12+AN43&lt;=10,AO11=0,SUM(AN11,AN12,AN42,AN43,-AO9)&lt;=0),0,IF(AND(AN12&lt;=10,AN12+AN43&lt;=10,AO11=0,SUM(AN11,AN12,AN42,AN43,-AO9)&gt;0,SUM(AN11,AN12,AN42,AN43,-AO9)&lt;=10),SUM(AN11,AN12,AN42,AN43,-AO9),IF(AND(AN12&lt;=10,AN12+AN43&lt;=10,AO11=0,SUM(AN11,AN12,AN42,AN43,-AO9)&gt;10),10,IF(AND(AN12&lt;=10,AN43&lt;=10,AN12+AN43&gt;=10,AO11&gt;0,AN42&gt;=10),10,IF(AND(AN12&lt;=10,AN43&lt;=10,AN12+AN43&gt;=10,AO11&gt;0,AN42&lt;10,AN42+10-AN12&gt;10),10,   AU63))))))</f>
        <v>0</v>
      </c>
      <c r="AV64" s="39">
        <f>IF(AND(AN31&lt;=10,AN31+AN54&lt;=10,AL32&gt;0,AL54+AN54&gt;10),10,IF(AND(AN31&lt;=10,AN31+AN54&lt;=10,AL32=0,SUM(AL31,AN31,AL54,AN54,-AO9)&lt;=0),0,IF(AND(AN31&lt;=10,AN31+AN54&lt;=10,AL32=0,SUM(AL31,AN31,AL54,AN54,-AO9)&gt;0,SUM(AL31,AN31,AL54,AN54,-AO9)&lt;=10),SUM(AL31,AN31,AL54,AN54,-AO9),IF(AND(AN31&lt;=10,AN31+AN54&lt;=10,AL32=0,SUM(AL31,AN31,AL54,AN54,-AO9)&gt;10),10,IF(AND(AN31&lt;=10,AN54&lt;=10,AN31+AN54&gt;=10,AL32&gt;0,AL54&gt;=10),10,IF(AND(AN31&lt;=10,AN54&lt;=10,AN31+AN54&gt;=10,AL32&gt;0,AL54&lt;10,AL54+10-AN31&gt;10),10,   AV63))))))</f>
        <v>0</v>
      </c>
      <c r="AW64" s="32"/>
    </row>
    <row r="65" spans="1:49" ht="12.75" customHeight="1" x14ac:dyDescent="0.2">
      <c r="A65" s="489" t="s">
        <v>23</v>
      </c>
      <c r="B65" s="499" t="s">
        <v>24</v>
      </c>
      <c r="C65" s="499"/>
      <c r="D65" s="499"/>
      <c r="E65" s="499"/>
      <c r="F65" s="507"/>
      <c r="G65" s="508"/>
      <c r="H65" s="508"/>
      <c r="I65" s="508"/>
      <c r="J65" s="508"/>
      <c r="K65" s="508"/>
      <c r="L65" s="508"/>
      <c r="M65" s="508"/>
      <c r="N65" s="509"/>
      <c r="O65" s="503" t="s">
        <v>33</v>
      </c>
      <c r="P65" s="252" t="s">
        <v>24</v>
      </c>
      <c r="Q65" s="252"/>
      <c r="R65" s="253"/>
      <c r="S65" s="287"/>
      <c r="T65" s="400"/>
      <c r="U65" s="400"/>
      <c r="V65" s="400"/>
      <c r="W65" s="400"/>
      <c r="X65" s="400"/>
      <c r="Y65" s="400"/>
      <c r="Z65" s="400"/>
      <c r="AA65" s="418"/>
      <c r="AB65" s="469" t="s">
        <v>43</v>
      </c>
      <c r="AC65" s="470"/>
      <c r="AD65" s="474" t="s">
        <v>24</v>
      </c>
      <c r="AE65" s="474"/>
      <c r="AF65" s="474"/>
      <c r="AG65" s="474"/>
      <c r="AH65" s="444"/>
      <c r="AI65" s="445"/>
      <c r="AJ65" s="445"/>
      <c r="AK65" s="445"/>
      <c r="AL65" s="445"/>
      <c r="AM65" s="445"/>
      <c r="AN65" s="445"/>
      <c r="AO65" s="445"/>
      <c r="AP65" s="445"/>
      <c r="AQ65" s="446"/>
      <c r="AR65" s="2"/>
      <c r="AU65" s="32"/>
      <c r="AV65" s="32"/>
      <c r="AW65" s="32"/>
    </row>
    <row r="66" spans="1:49" ht="13.5" customHeight="1" x14ac:dyDescent="0.2">
      <c r="A66" s="490"/>
      <c r="B66" s="499"/>
      <c r="C66" s="499"/>
      <c r="D66" s="499"/>
      <c r="E66" s="499"/>
      <c r="F66" s="510"/>
      <c r="G66" s="511"/>
      <c r="H66" s="511"/>
      <c r="I66" s="511"/>
      <c r="J66" s="511"/>
      <c r="K66" s="511"/>
      <c r="L66" s="511"/>
      <c r="M66" s="511"/>
      <c r="N66" s="512"/>
      <c r="O66" s="504"/>
      <c r="P66" s="254"/>
      <c r="Q66" s="254"/>
      <c r="R66" s="255"/>
      <c r="S66" s="478"/>
      <c r="T66" s="479"/>
      <c r="U66" s="479"/>
      <c r="V66" s="479"/>
      <c r="W66" s="479"/>
      <c r="X66" s="479"/>
      <c r="Y66" s="479"/>
      <c r="Z66" s="479"/>
      <c r="AA66" s="480"/>
      <c r="AB66" s="471"/>
      <c r="AC66" s="472"/>
      <c r="AD66" s="474"/>
      <c r="AE66" s="474"/>
      <c r="AF66" s="474"/>
      <c r="AG66" s="474"/>
      <c r="AH66" s="447"/>
      <c r="AI66" s="448"/>
      <c r="AJ66" s="448"/>
      <c r="AK66" s="448"/>
      <c r="AL66" s="448"/>
      <c r="AM66" s="448"/>
      <c r="AN66" s="448"/>
      <c r="AO66" s="448"/>
      <c r="AP66" s="448"/>
      <c r="AQ66" s="449"/>
      <c r="AU66" s="38"/>
      <c r="AV66" s="38"/>
      <c r="AW66" s="3"/>
    </row>
    <row r="67" spans="1:49" x14ac:dyDescent="0.2">
      <c r="A67" s="490"/>
      <c r="B67" s="499"/>
      <c r="C67" s="499"/>
      <c r="D67" s="499"/>
      <c r="E67" s="499"/>
      <c r="F67" s="513"/>
      <c r="G67" s="514"/>
      <c r="H67" s="514"/>
      <c r="I67" s="514"/>
      <c r="J67" s="514"/>
      <c r="K67" s="514"/>
      <c r="L67" s="514"/>
      <c r="M67" s="514"/>
      <c r="N67" s="515"/>
      <c r="O67" s="504"/>
      <c r="P67" s="256"/>
      <c r="Q67" s="256"/>
      <c r="R67" s="257"/>
      <c r="S67" s="442"/>
      <c r="T67" s="481"/>
      <c r="U67" s="481"/>
      <c r="V67" s="481"/>
      <c r="W67" s="481"/>
      <c r="X67" s="481"/>
      <c r="Y67" s="481"/>
      <c r="Z67" s="481"/>
      <c r="AA67" s="482"/>
      <c r="AB67" s="471"/>
      <c r="AC67" s="472"/>
      <c r="AD67" s="474"/>
      <c r="AE67" s="474"/>
      <c r="AF67" s="474"/>
      <c r="AG67" s="474"/>
      <c r="AH67" s="338"/>
      <c r="AI67" s="339"/>
      <c r="AJ67" s="339"/>
      <c r="AK67" s="339"/>
      <c r="AL67" s="339"/>
      <c r="AM67" s="339"/>
      <c r="AN67" s="339"/>
      <c r="AO67" s="339"/>
      <c r="AP67" s="339"/>
      <c r="AQ67" s="340"/>
      <c r="AU67" s="38"/>
      <c r="AV67" s="38"/>
    </row>
    <row r="68" spans="1:49" ht="12.75" customHeight="1" x14ac:dyDescent="0.2">
      <c r="A68" s="490"/>
      <c r="B68" s="493" t="s">
        <v>25</v>
      </c>
      <c r="C68" s="494"/>
      <c r="D68" s="494"/>
      <c r="E68" s="495"/>
      <c r="F68" s="754"/>
      <c r="G68" s="755"/>
      <c r="H68" s="755"/>
      <c r="I68" s="755"/>
      <c r="J68" s="755"/>
      <c r="K68" s="755"/>
      <c r="L68" s="755"/>
      <c r="M68" s="755"/>
      <c r="N68" s="756"/>
      <c r="O68" s="505"/>
      <c r="P68" s="530" t="s">
        <v>25</v>
      </c>
      <c r="Q68" s="324"/>
      <c r="R68" s="325"/>
      <c r="S68" s="459"/>
      <c r="T68" s="460"/>
      <c r="U68" s="460"/>
      <c r="V68" s="460"/>
      <c r="W68" s="460"/>
      <c r="X68" s="460"/>
      <c r="Y68" s="460"/>
      <c r="Z68" s="460"/>
      <c r="AA68" s="461"/>
      <c r="AB68" s="471"/>
      <c r="AC68" s="472"/>
      <c r="AD68" s="323" t="s">
        <v>25</v>
      </c>
      <c r="AE68" s="324"/>
      <c r="AF68" s="324"/>
      <c r="AG68" s="325"/>
      <c r="AH68" s="763" t="str">
        <f>IF(Q1="BAYBURT EĞİTİM FAKÜLTESİ","Prof. Dr. Necmettin TOZLU",IF(Q1="İLAHİYAT FAKÜLTESİ","Prof. Dr. Selçuk COŞKUN",IF(Q1="BAYBURT MESLEK YÜKSEKOKULU","…………………..",IF(Q1="SAĞ.HİZMETLERİ MESLEK YÜKSEKOKULU","……………………",IF(Q1="MÜHENDİSLİK FAKÜLTESİ","…......",IF(Q1="İKTİSADİ VE İDARİ BİLİMLER FAKÜLTESİ","…......"))))))</f>
        <v>Prof. Dr. Necmettin TOZLU</v>
      </c>
      <c r="AI68" s="764"/>
      <c r="AJ68" s="764"/>
      <c r="AK68" s="764"/>
      <c r="AL68" s="764"/>
      <c r="AM68" s="764"/>
      <c r="AN68" s="764"/>
      <c r="AO68" s="764"/>
      <c r="AP68" s="764"/>
      <c r="AQ68" s="765"/>
    </row>
    <row r="69" spans="1:49" x14ac:dyDescent="0.2">
      <c r="A69" s="490"/>
      <c r="B69" s="496"/>
      <c r="C69" s="497"/>
      <c r="D69" s="497"/>
      <c r="E69" s="498"/>
      <c r="F69" s="754"/>
      <c r="G69" s="755"/>
      <c r="H69" s="755"/>
      <c r="I69" s="755"/>
      <c r="J69" s="755"/>
      <c r="K69" s="755"/>
      <c r="L69" s="755"/>
      <c r="M69" s="755"/>
      <c r="N69" s="756"/>
      <c r="O69" s="505"/>
      <c r="P69" s="525"/>
      <c r="Q69" s="327"/>
      <c r="R69" s="328"/>
      <c r="S69" s="462"/>
      <c r="T69" s="463"/>
      <c r="U69" s="463"/>
      <c r="V69" s="463"/>
      <c r="W69" s="463"/>
      <c r="X69" s="463"/>
      <c r="Y69" s="463"/>
      <c r="Z69" s="463"/>
      <c r="AA69" s="464"/>
      <c r="AB69" s="471"/>
      <c r="AC69" s="472"/>
      <c r="AD69" s="326"/>
      <c r="AE69" s="327"/>
      <c r="AF69" s="327"/>
      <c r="AG69" s="328"/>
      <c r="AH69" s="766"/>
      <c r="AI69" s="767"/>
      <c r="AJ69" s="767"/>
      <c r="AK69" s="767"/>
      <c r="AL69" s="767"/>
      <c r="AM69" s="767"/>
      <c r="AN69" s="767"/>
      <c r="AO69" s="767"/>
      <c r="AP69" s="767"/>
      <c r="AQ69" s="768"/>
    </row>
    <row r="70" spans="1:49" x14ac:dyDescent="0.2">
      <c r="A70" s="490"/>
      <c r="B70" s="491"/>
      <c r="C70" s="491"/>
      <c r="D70" s="491"/>
      <c r="E70" s="491"/>
      <c r="F70" s="754"/>
      <c r="G70" s="755"/>
      <c r="H70" s="755"/>
      <c r="I70" s="755"/>
      <c r="J70" s="755"/>
      <c r="K70" s="755"/>
      <c r="L70" s="755"/>
      <c r="M70" s="755"/>
      <c r="N70" s="756"/>
      <c r="O70" s="506"/>
      <c r="P70" s="525"/>
      <c r="Q70" s="327"/>
      <c r="R70" s="328"/>
      <c r="S70" s="462"/>
      <c r="T70" s="463"/>
      <c r="U70" s="463"/>
      <c r="V70" s="463"/>
      <c r="W70" s="463"/>
      <c r="X70" s="463"/>
      <c r="Y70" s="463"/>
      <c r="Z70" s="463"/>
      <c r="AA70" s="464"/>
      <c r="AB70" s="471"/>
      <c r="AC70" s="472"/>
      <c r="AD70" s="473" t="s">
        <v>34</v>
      </c>
      <c r="AE70" s="473"/>
      <c r="AF70" s="473"/>
      <c r="AG70" s="473"/>
      <c r="AH70" s="759" t="str">
        <f>IF(Q1="BAYBURT EĞİTİM FAKÜLTESİ","DEKAN ",IF(Q1="SOSYAL BİLİMLER ENSTİTÜSÜ","MÜDÜR",IF(Q1="BAYBURT MESLEK YÜKSEKOKULU","MÜDÜR",IF(Q1="MÜHENDİSLİK FAKÜLTESİ","………………...",IF(Q1="İKTİSADİ VE İDARİ BİLİMLER FAKÜLTESİ","…………………...",IF(Q1="İLAHİYAT FAKÜLTESİ","DEKAN "))))))</f>
        <v xml:space="preserve">DEKAN </v>
      </c>
      <c r="AI70" s="760"/>
      <c r="AJ70" s="761"/>
      <c r="AK70" s="761"/>
      <c r="AL70" s="761"/>
      <c r="AM70" s="761"/>
      <c r="AN70" s="761"/>
      <c r="AO70" s="761"/>
      <c r="AP70" s="761"/>
      <c r="AQ70" s="762"/>
    </row>
    <row r="71" spans="1:49" x14ac:dyDescent="0.2">
      <c r="A71" s="167" t="str">
        <f>IF(AP11=AP32,"D","Y")</f>
        <v>D</v>
      </c>
      <c r="B71" s="167" t="str">
        <f>IF(SUM(V33:V37)=VALUE(V32),"D","Y")</f>
        <v>D</v>
      </c>
      <c r="C71" s="167" t="str">
        <f>IF(SUM(Z33:Z37)=VALUE(Z32),"D","Y")</f>
        <v>D</v>
      </c>
      <c r="D71" s="167" t="str">
        <f>IF(SUM(AD33:AD37)=VALUE(AD32),"D","Y")</f>
        <v>D</v>
      </c>
      <c r="E71" s="167" t="str">
        <f>IF(SUM(AH33:AH37)=VALUE(AH32),"D","Y")</f>
        <v>D</v>
      </c>
      <c r="F71" s="167" t="str">
        <f>IF(SUM(AL33:AL37)=VALUE(AL32),"D","Y")</f>
        <v>D</v>
      </c>
      <c r="G71" s="167"/>
      <c r="H71" s="167" t="str">
        <f>IF(AP42=AP55,"D","Y")</f>
        <v>D</v>
      </c>
      <c r="I71" s="167" t="str">
        <f>IF(SUM(V56:V59)=VALUE(V55),"D","Y")</f>
        <v>D</v>
      </c>
      <c r="J71" s="167" t="str">
        <f>IF(SUM(Z56:Z59)=VALUE(Z55),"D","Y")</f>
        <v>D</v>
      </c>
      <c r="K71" s="167" t="str">
        <f>IF(SUM(AD56:AD59)=VALUE(AD55),"D","Y")</f>
        <v>D</v>
      </c>
      <c r="L71" s="167" t="str">
        <f>IF(SUM(AH56:AH59)=VALUE(AH55),"D","Y")</f>
        <v>D</v>
      </c>
      <c r="M71" s="167" t="str">
        <f>IF(SUM(AL56:AL59)=VALUE(AL55),"D","Y")</f>
        <v>D</v>
      </c>
      <c r="N71" s="167"/>
      <c r="O71" s="167" t="str">
        <f>IF(VALUE(I11)=VALUE(V32),"D","Y")</f>
        <v>D</v>
      </c>
      <c r="P71" s="167" t="str">
        <f>IF(VALUE(H12)=VALUE(X31),"D","Y")</f>
        <v>D</v>
      </c>
      <c r="Q71" s="167" t="str">
        <f>IF(VALUE(Q11)=VALUE(Z32),"D","Y")</f>
        <v>D</v>
      </c>
      <c r="R71" s="167" t="str">
        <f>IF(VALUE(P12)=VALUE(AB31),"D","Y")</f>
        <v>D</v>
      </c>
      <c r="S71" s="167" t="str">
        <f>IF(VALUE(Y11)=VALUE(AD32),"D","Y")</f>
        <v>D</v>
      </c>
      <c r="T71" s="167" t="str">
        <f>IF(VALUE(X12)=VALUE(AF31),"D","Y")</f>
        <v>D</v>
      </c>
      <c r="U71" s="167" t="str">
        <f>IF(VALUE(AG11)=VALUE(AH32),"D","Y")</f>
        <v>D</v>
      </c>
      <c r="V71" s="167" t="str">
        <f>IF(VALUE(AF12)=VALUE(AJ31),"D","Y")</f>
        <v>D</v>
      </c>
      <c r="W71" s="167" t="str">
        <f>IF(VALUE(AO11)=VALUE(AL32),"D","Y")</f>
        <v>D</v>
      </c>
      <c r="X71" s="167" t="str">
        <f>IF(VALUE(AN12)=VALUE(AN31),"D","Y")</f>
        <v>D</v>
      </c>
      <c r="Y71" s="167"/>
      <c r="Z71" s="167" t="str">
        <f>IF(I42=V55,"D","Y")</f>
        <v>D</v>
      </c>
      <c r="AA71" s="167" t="str">
        <f>IF(H43=X54,"D","Y")</f>
        <v>D</v>
      </c>
      <c r="AB71" s="167" t="str">
        <f>IF(Q42=Z55,"D","Y")</f>
        <v>D</v>
      </c>
      <c r="AC71" s="167" t="str">
        <f>IF(P43=AB54,"D","Y")</f>
        <v>D</v>
      </c>
      <c r="AD71" s="167" t="str">
        <f>IF(Y42=AD55,"D","Y")</f>
        <v>D</v>
      </c>
      <c r="AE71" s="167" t="str">
        <f>IF(X43=AF54,"D","Y")</f>
        <v>D</v>
      </c>
      <c r="AF71" s="167" t="str">
        <f>IF(AG42=AH55,"D","Y")</f>
        <v>D</v>
      </c>
      <c r="AG71" s="167" t="str">
        <f>IF(AF43=AJ54,"D","Y")</f>
        <v>D</v>
      </c>
      <c r="AH71" s="167" t="str">
        <f>IF(AO42=AL55,"D","Y")</f>
        <v>D</v>
      </c>
      <c r="AI71" s="167" t="str">
        <f>IF(AN43=AN54,"D","Y")</f>
        <v>D</v>
      </c>
    </row>
    <row r="72" spans="1:49" x14ac:dyDescent="0.2">
      <c r="AT72" s="32"/>
      <c r="AU72" s="32"/>
    </row>
    <row r="73" spans="1:49" x14ac:dyDescent="0.2">
      <c r="AH73" s="807"/>
      <c r="AI73" s="807"/>
      <c r="AJ73" s="807"/>
      <c r="AK73" s="807"/>
      <c r="AL73" s="807"/>
      <c r="AM73" s="807"/>
      <c r="AN73" s="807"/>
      <c r="AO73" s="807"/>
      <c r="AP73" s="807"/>
      <c r="AQ73" s="807"/>
      <c r="AT73" s="32"/>
      <c r="AU73" s="32"/>
    </row>
    <row r="74" spans="1:49" ht="12.75" customHeight="1" x14ac:dyDescent="0.2">
      <c r="J74" s="2"/>
      <c r="K74" s="2"/>
      <c r="L74" s="18"/>
      <c r="M74" s="15"/>
      <c r="N74" s="15"/>
      <c r="O74" s="15"/>
      <c r="P74" s="15"/>
      <c r="Q74" s="8"/>
      <c r="R74" s="8"/>
      <c r="S74" s="8"/>
      <c r="T74" s="8"/>
      <c r="U74" s="8"/>
      <c r="V74" s="8"/>
      <c r="W74" s="8"/>
      <c r="X74" s="8"/>
      <c r="Y74" s="16"/>
      <c r="Z74" s="16"/>
      <c r="AA74" s="15"/>
      <c r="AB74" s="15"/>
      <c r="AC74" s="15"/>
      <c r="AD74" s="15"/>
      <c r="AE74" s="5"/>
      <c r="AF74" s="5"/>
      <c r="AG74" s="5"/>
      <c r="AH74" s="807"/>
      <c r="AI74" s="807"/>
      <c r="AJ74" s="807"/>
      <c r="AK74" s="807"/>
      <c r="AL74" s="807"/>
      <c r="AM74" s="807"/>
      <c r="AN74" s="807"/>
      <c r="AO74" s="807"/>
      <c r="AP74" s="807"/>
      <c r="AQ74" s="807"/>
    </row>
    <row r="75" spans="1:49" x14ac:dyDescent="0.2">
      <c r="J75" s="2"/>
      <c r="K75" s="2"/>
      <c r="L75" s="18"/>
      <c r="M75" s="15"/>
      <c r="N75" s="15"/>
      <c r="O75" s="15"/>
      <c r="P75" s="15"/>
      <c r="Q75" s="8"/>
      <c r="R75" s="8"/>
      <c r="S75" s="8"/>
      <c r="T75" s="8"/>
      <c r="U75" s="8"/>
      <c r="V75" s="8"/>
      <c r="W75" s="8"/>
      <c r="X75" s="8"/>
      <c r="Y75" s="16"/>
      <c r="Z75" s="16"/>
      <c r="AA75" s="15"/>
      <c r="AB75" s="15"/>
      <c r="AC75" s="15"/>
      <c r="AD75" s="15"/>
      <c r="AE75" s="5"/>
      <c r="AF75" s="5"/>
      <c r="AG75" s="5"/>
      <c r="AH75" s="808"/>
      <c r="AI75" s="808"/>
      <c r="AJ75" s="808"/>
      <c r="AK75" s="808"/>
      <c r="AL75" s="808"/>
      <c r="AM75" s="808"/>
      <c r="AN75" s="808"/>
      <c r="AO75" s="808"/>
      <c r="AP75" s="808"/>
      <c r="AQ75" s="808"/>
    </row>
    <row r="76" spans="1:49" ht="7.5" customHeight="1" x14ac:dyDescent="0.2">
      <c r="J76" s="2"/>
      <c r="K76" s="2"/>
      <c r="L76" s="18"/>
      <c r="M76" s="15"/>
      <c r="N76" s="15"/>
      <c r="O76" s="15"/>
      <c r="P76" s="15"/>
      <c r="Q76" s="154"/>
      <c r="R76" s="154"/>
      <c r="S76" s="154"/>
      <c r="T76" s="154"/>
      <c r="U76" s="154"/>
      <c r="V76" s="154"/>
      <c r="W76" s="154"/>
      <c r="X76" s="154"/>
      <c r="Y76" s="16"/>
      <c r="Z76" s="16"/>
      <c r="AA76" s="15"/>
      <c r="AB76" s="15"/>
      <c r="AC76" s="15"/>
      <c r="AD76" s="15"/>
      <c r="AE76" s="5"/>
      <c r="AF76" s="5"/>
      <c r="AG76" s="5"/>
      <c r="AH76" s="5"/>
      <c r="AI76" s="5"/>
      <c r="AJ76" s="5"/>
      <c r="AK76" s="5"/>
      <c r="AL76" s="5"/>
      <c r="AM76" s="5"/>
      <c r="AN76" s="5"/>
      <c r="AO76" s="2"/>
      <c r="AP76" s="2"/>
    </row>
    <row r="77" spans="1:49" hidden="1" x14ac:dyDescent="0.2">
      <c r="J77" s="2"/>
      <c r="K77" s="2"/>
      <c r="L77" s="18"/>
      <c r="M77" s="17"/>
      <c r="N77" s="17"/>
      <c r="O77" s="17"/>
      <c r="P77" s="17"/>
      <c r="Q77" s="155"/>
      <c r="R77" s="155"/>
      <c r="S77" s="155"/>
      <c r="T77" s="155"/>
      <c r="U77" s="155"/>
      <c r="V77" s="155"/>
      <c r="W77" s="155"/>
      <c r="X77" s="155"/>
      <c r="Y77" s="16"/>
      <c r="Z77" s="16"/>
      <c r="AA77" s="17"/>
      <c r="AB77" s="17"/>
      <c r="AC77" s="17"/>
      <c r="AD77" s="17"/>
      <c r="AE77" s="5"/>
      <c r="AF77" s="5"/>
      <c r="AG77" s="5"/>
      <c r="AH77" s="5"/>
      <c r="AI77" s="5"/>
      <c r="AJ77" s="5"/>
      <c r="AK77" s="5"/>
      <c r="AL77" s="5"/>
      <c r="AM77" s="5"/>
      <c r="AN77" s="5"/>
      <c r="AO77" s="2"/>
      <c r="AP77" s="2"/>
    </row>
    <row r="78" spans="1:49" ht="12" hidden="1" customHeight="1" x14ac:dyDescent="0.2">
      <c r="J78" s="2"/>
      <c r="K78" s="2"/>
      <c r="L78" s="18"/>
      <c r="M78" s="17"/>
      <c r="N78" s="17"/>
      <c r="O78" s="17"/>
      <c r="P78" s="17"/>
      <c r="Q78" s="155"/>
      <c r="R78" s="155"/>
      <c r="S78" s="155"/>
      <c r="T78" s="155"/>
      <c r="U78" s="155"/>
      <c r="V78" s="155"/>
      <c r="W78" s="155"/>
      <c r="X78" s="155"/>
      <c r="Y78" s="16"/>
      <c r="Z78" s="16"/>
      <c r="AA78" s="17"/>
      <c r="AB78" s="17"/>
      <c r="AC78" s="17"/>
      <c r="AD78" s="17"/>
      <c r="AE78" s="5"/>
      <c r="AF78" s="5"/>
      <c r="AG78" s="5"/>
      <c r="AH78" s="5"/>
      <c r="AI78" s="5"/>
      <c r="AJ78" s="5"/>
      <c r="AK78" s="5"/>
      <c r="AL78" s="5"/>
      <c r="AM78" s="5"/>
      <c r="AN78" s="5"/>
      <c r="AO78" s="2"/>
      <c r="AP78" s="2"/>
    </row>
    <row r="79" spans="1:49" hidden="1" x14ac:dyDescent="0.2">
      <c r="J79" s="2"/>
      <c r="K79" s="2"/>
      <c r="L79" s="18"/>
      <c r="M79" s="17"/>
      <c r="N79" s="17"/>
      <c r="O79" s="17"/>
      <c r="P79" s="17"/>
      <c r="Q79" s="750" t="s">
        <v>59</v>
      </c>
      <c r="R79" s="750"/>
      <c r="S79" s="750"/>
      <c r="T79" s="750"/>
      <c r="U79" s="750"/>
      <c r="V79" s="750"/>
      <c r="W79" s="750"/>
      <c r="X79" s="750"/>
      <c r="Y79" s="750"/>
      <c r="Z79" s="750"/>
      <c r="AA79" s="750"/>
      <c r="AB79" s="750"/>
      <c r="AC79" s="750"/>
      <c r="AD79" s="750"/>
      <c r="AE79" s="5"/>
      <c r="AF79" s="5"/>
      <c r="AG79" s="5"/>
      <c r="AH79" s="5"/>
      <c r="AI79" s="5"/>
      <c r="AJ79" s="5"/>
      <c r="AK79" s="5"/>
      <c r="AL79" s="5"/>
      <c r="AM79" s="5"/>
      <c r="AN79" s="5"/>
      <c r="AO79" s="2"/>
      <c r="AP79" s="2"/>
    </row>
    <row r="80" spans="1:49" hidden="1" x14ac:dyDescent="0.2">
      <c r="J80" s="2"/>
      <c r="K80" s="2"/>
      <c r="L80" s="2"/>
      <c r="M80" s="2"/>
      <c r="N80" s="2"/>
      <c r="O80" s="2"/>
      <c r="P80" s="2"/>
      <c r="Q80" s="750" t="s">
        <v>60</v>
      </c>
      <c r="R80" s="750"/>
      <c r="S80" s="750"/>
      <c r="T80" s="750"/>
      <c r="U80" s="750"/>
      <c r="V80" s="750"/>
      <c r="W80" s="750"/>
      <c r="X80" s="750"/>
      <c r="Y80" s="750"/>
      <c r="Z80" s="750"/>
      <c r="AA80" s="750"/>
      <c r="AB80" s="750"/>
      <c r="AC80" s="750"/>
      <c r="AD80" s="750"/>
      <c r="AE80" s="2"/>
      <c r="AF80" s="2"/>
      <c r="AG80" s="2"/>
      <c r="AH80" s="2"/>
      <c r="AI80" s="2"/>
      <c r="AJ80" s="2"/>
      <c r="AK80" s="2"/>
      <c r="AL80" s="2"/>
      <c r="AM80" s="2"/>
      <c r="AN80" s="2"/>
      <c r="AO80" s="2"/>
      <c r="AP80" s="2"/>
    </row>
    <row r="81" spans="17:32" hidden="1" x14ac:dyDescent="0.2">
      <c r="Q81" s="750" t="s">
        <v>164</v>
      </c>
      <c r="R81" s="750"/>
      <c r="S81" s="750"/>
      <c r="T81" s="750"/>
      <c r="U81" s="750"/>
      <c r="V81" s="750"/>
      <c r="W81" s="750"/>
      <c r="X81" s="750"/>
      <c r="Y81" s="750"/>
      <c r="Z81" s="750"/>
      <c r="AA81" s="750"/>
      <c r="AB81" s="750"/>
      <c r="AC81" s="750"/>
      <c r="AD81" s="750"/>
    </row>
    <row r="82" spans="17:32" hidden="1" x14ac:dyDescent="0.2">
      <c r="Q82" s="750" t="s">
        <v>57</v>
      </c>
      <c r="R82" s="750"/>
      <c r="S82" s="750"/>
      <c r="T82" s="750"/>
      <c r="U82" s="750"/>
      <c r="V82" s="750"/>
      <c r="W82" s="750"/>
      <c r="X82" s="750"/>
      <c r="Y82" s="750"/>
      <c r="Z82" s="750"/>
      <c r="AA82" s="750"/>
      <c r="AB82" s="750"/>
      <c r="AC82" s="750"/>
      <c r="AD82" s="750"/>
      <c r="AE82" s="11"/>
      <c r="AF82" s="11"/>
    </row>
    <row r="83" spans="17:32" hidden="1" x14ac:dyDescent="0.2">
      <c r="Q83" s="750" t="s">
        <v>53</v>
      </c>
      <c r="R83" s="750"/>
      <c r="S83" s="750"/>
      <c r="T83" s="750"/>
      <c r="U83" s="750"/>
      <c r="V83" s="750"/>
      <c r="W83" s="750"/>
      <c r="X83" s="750"/>
      <c r="Y83" s="750"/>
      <c r="Z83" s="750"/>
      <c r="AA83" s="750"/>
      <c r="AB83" s="750"/>
      <c r="AC83" s="750"/>
      <c r="AD83" s="750"/>
    </row>
    <row r="84" spans="17:32" hidden="1" x14ac:dyDescent="0.2">
      <c r="Q84" s="750" t="s">
        <v>49</v>
      </c>
      <c r="R84" s="750"/>
      <c r="S84" s="750"/>
      <c r="T84" s="750"/>
      <c r="U84" s="750"/>
      <c r="V84" s="750"/>
      <c r="W84" s="750"/>
      <c r="X84" s="750"/>
      <c r="Y84" s="750"/>
      <c r="Z84" s="750"/>
      <c r="AA84" s="750"/>
      <c r="AB84" s="750"/>
      <c r="AC84" s="750"/>
      <c r="AD84" s="750"/>
    </row>
    <row r="85" spans="17:32" hidden="1" x14ac:dyDescent="0.2">
      <c r="Q85" s="750" t="s">
        <v>165</v>
      </c>
      <c r="R85" s="750"/>
      <c r="S85" s="750"/>
      <c r="T85" s="750"/>
      <c r="U85" s="750"/>
      <c r="V85" s="750"/>
      <c r="W85" s="750"/>
      <c r="X85" s="750"/>
      <c r="Y85" s="750"/>
      <c r="Z85" s="750"/>
      <c r="AA85" s="750"/>
      <c r="AB85" s="750"/>
      <c r="AC85" s="750"/>
      <c r="AD85" s="750"/>
    </row>
    <row r="86" spans="17:32" hidden="1" x14ac:dyDescent="0.2">
      <c r="Q86" s="750" t="s">
        <v>180</v>
      </c>
      <c r="R86" s="750"/>
      <c r="S86" s="750"/>
      <c r="T86" s="750"/>
      <c r="U86" s="750"/>
      <c r="V86" s="750"/>
      <c r="W86" s="750"/>
      <c r="X86" s="750"/>
      <c r="Y86" s="750"/>
      <c r="Z86" s="750"/>
      <c r="AA86" s="750"/>
      <c r="AB86" s="750"/>
      <c r="AC86" s="750"/>
      <c r="AD86" s="750"/>
    </row>
    <row r="87" spans="17:32" hidden="1" x14ac:dyDescent="0.2">
      <c r="Q87" s="750" t="s">
        <v>181</v>
      </c>
      <c r="R87" s="750"/>
      <c r="S87" s="750"/>
      <c r="T87" s="750"/>
      <c r="U87" s="750"/>
      <c r="V87" s="750"/>
      <c r="W87" s="750"/>
      <c r="X87" s="750"/>
      <c r="Y87" s="750"/>
      <c r="Z87" s="750"/>
      <c r="AA87" s="750"/>
      <c r="AB87" s="750"/>
      <c r="AC87" s="750"/>
      <c r="AD87" s="750"/>
    </row>
    <row r="88" spans="17:32" hidden="1" x14ac:dyDescent="0.2">
      <c r="Q88" s="750" t="s">
        <v>182</v>
      </c>
      <c r="R88" s="750"/>
      <c r="S88" s="750"/>
      <c r="T88" s="750"/>
      <c r="U88" s="750"/>
      <c r="V88" s="750"/>
      <c r="W88" s="750"/>
      <c r="X88" s="750"/>
      <c r="Y88" s="750"/>
      <c r="Z88" s="750"/>
      <c r="AA88" s="750"/>
      <c r="AB88" s="750"/>
      <c r="AC88" s="750"/>
      <c r="AD88" s="750"/>
    </row>
    <row r="89" spans="17:32" hidden="1" x14ac:dyDescent="0.2">
      <c r="Q89" s="751" t="s">
        <v>184</v>
      </c>
      <c r="R89" s="750"/>
      <c r="S89" s="750"/>
      <c r="T89" s="750"/>
      <c r="U89" s="750"/>
      <c r="V89" s="750"/>
      <c r="W89" s="750"/>
      <c r="X89" s="750"/>
      <c r="Y89" s="750"/>
      <c r="Z89" s="750"/>
      <c r="AA89" s="750"/>
      <c r="AB89" s="750"/>
      <c r="AC89" s="750"/>
      <c r="AD89" s="750"/>
    </row>
    <row r="90" spans="17:32" hidden="1" x14ac:dyDescent="0.2">
      <c r="Q90" s="750"/>
      <c r="R90" s="750"/>
      <c r="S90" s="750"/>
      <c r="T90" s="750"/>
      <c r="U90" s="750"/>
      <c r="V90" s="750"/>
      <c r="W90" s="750"/>
      <c r="X90" s="750"/>
      <c r="Y90" s="750"/>
      <c r="Z90" s="750"/>
      <c r="AA90" s="750"/>
      <c r="AB90" s="750"/>
      <c r="AC90" s="750"/>
      <c r="AD90" s="750"/>
    </row>
    <row r="91" spans="17:32" hidden="1" x14ac:dyDescent="0.2">
      <c r="Q91" s="750"/>
      <c r="R91" s="750"/>
      <c r="S91" s="750"/>
      <c r="T91" s="750"/>
      <c r="U91" s="750"/>
      <c r="V91" s="750"/>
      <c r="W91" s="750"/>
      <c r="X91" s="750"/>
      <c r="Y91" s="750"/>
      <c r="Z91" s="750"/>
      <c r="AA91" s="750"/>
      <c r="AB91" s="750"/>
      <c r="AC91" s="750"/>
      <c r="AD91" s="750"/>
    </row>
    <row r="92" spans="17:32" hidden="1" x14ac:dyDescent="0.2">
      <c r="Q92" s="750"/>
      <c r="R92" s="750"/>
      <c r="S92" s="750"/>
      <c r="T92" s="750"/>
      <c r="U92" s="750"/>
      <c r="V92" s="750"/>
      <c r="W92" s="750"/>
      <c r="X92" s="750"/>
      <c r="Y92" s="750"/>
      <c r="Z92" s="750"/>
      <c r="AA92" s="750"/>
      <c r="AB92" s="750"/>
      <c r="AC92" s="750"/>
      <c r="AD92" s="750"/>
    </row>
    <row r="93" spans="17:32" hidden="1" x14ac:dyDescent="0.2">
      <c r="Q93" s="750"/>
      <c r="R93" s="750"/>
      <c r="S93" s="750"/>
      <c r="T93" s="750"/>
      <c r="U93" s="750"/>
      <c r="V93" s="750"/>
      <c r="W93" s="750"/>
      <c r="X93" s="750"/>
      <c r="Y93" s="750"/>
      <c r="Z93" s="750"/>
      <c r="AA93" s="750"/>
      <c r="AB93" s="750"/>
      <c r="AC93" s="750"/>
      <c r="AD93" s="750"/>
    </row>
    <row r="94" spans="17:32" hidden="1" x14ac:dyDescent="0.2">
      <c r="Q94" s="156"/>
      <c r="R94" s="156"/>
      <c r="S94" s="156"/>
      <c r="T94" s="156"/>
      <c r="U94" s="156"/>
      <c r="V94" s="156"/>
      <c r="W94" s="156"/>
      <c r="X94" s="156"/>
      <c r="Y94" s="156"/>
      <c r="Z94" s="156"/>
      <c r="AA94" s="156"/>
      <c r="AB94" s="156"/>
      <c r="AC94" s="156"/>
      <c r="AD94" s="156"/>
    </row>
    <row r="95" spans="17:32" x14ac:dyDescent="0.2">
      <c r="Q95" s="156"/>
      <c r="R95" s="156"/>
      <c r="S95" s="156"/>
      <c r="T95" s="156"/>
      <c r="U95" s="156"/>
      <c r="V95" s="156"/>
      <c r="W95" s="156"/>
      <c r="X95" s="156"/>
      <c r="Y95" s="156"/>
      <c r="Z95" s="156"/>
      <c r="AA95" s="156"/>
      <c r="AB95" s="156"/>
      <c r="AC95" s="156"/>
      <c r="AD95" s="156"/>
    </row>
  </sheetData>
  <mergeCells count="597">
    <mergeCell ref="C1:F2"/>
    <mergeCell ref="B48:J48"/>
    <mergeCell ref="B51:J51"/>
    <mergeCell ref="B52:J52"/>
    <mergeCell ref="B53:J53"/>
    <mergeCell ref="G1:P1"/>
    <mergeCell ref="Q1:AD1"/>
    <mergeCell ref="A55:C55"/>
    <mergeCell ref="D54:D55"/>
    <mergeCell ref="K17:N17"/>
    <mergeCell ref="E34:Q34"/>
    <mergeCell ref="P48:Q48"/>
    <mergeCell ref="P50:Q50"/>
    <mergeCell ref="AB50:AC50"/>
    <mergeCell ref="L3:Z3"/>
    <mergeCell ref="L4:Z4"/>
    <mergeCell ref="X50:Y50"/>
    <mergeCell ref="K50:N50"/>
    <mergeCell ref="Z49:AA49"/>
    <mergeCell ref="X49:Y49"/>
    <mergeCell ref="Z48:AA48"/>
    <mergeCell ref="V48:W48"/>
    <mergeCell ref="X48:Y48"/>
    <mergeCell ref="Z46:AA46"/>
    <mergeCell ref="A56:C59"/>
    <mergeCell ref="A54:C54"/>
    <mergeCell ref="E58:Q58"/>
    <mergeCell ref="E56:Q56"/>
    <mergeCell ref="K51:N51"/>
    <mergeCell ref="E57:Q57"/>
    <mergeCell ref="E54:Q54"/>
    <mergeCell ref="AH73:AQ74"/>
    <mergeCell ref="AH75:AQ75"/>
    <mergeCell ref="AN61:AQ61"/>
    <mergeCell ref="V56:Y56"/>
    <mergeCell ref="V57:Y57"/>
    <mergeCell ref="Z56:AC56"/>
    <mergeCell ref="Z57:AC57"/>
    <mergeCell ref="I61:V61"/>
    <mergeCell ref="E59:Q59"/>
    <mergeCell ref="E55:Q55"/>
    <mergeCell ref="Z54:AA54"/>
    <mergeCell ref="AB54:AC54"/>
    <mergeCell ref="V54:W54"/>
    <mergeCell ref="X54:Y54"/>
    <mergeCell ref="V58:Y58"/>
    <mergeCell ref="V59:Y59"/>
    <mergeCell ref="Z58:AC58"/>
    <mergeCell ref="R59:U59"/>
    <mergeCell ref="R54:U54"/>
    <mergeCell ref="R58:U58"/>
    <mergeCell ref="R57:U57"/>
    <mergeCell ref="AE1:AM1"/>
    <mergeCell ref="AB4:AH6"/>
    <mergeCell ref="AI3:AQ3"/>
    <mergeCell ref="AI4:AQ6"/>
    <mergeCell ref="AB3:AH3"/>
    <mergeCell ref="AO1:AQ1"/>
    <mergeCell ref="AA3:AA6"/>
    <mergeCell ref="AL54:AM54"/>
    <mergeCell ref="AN54:AO54"/>
    <mergeCell ref="AL49:AM49"/>
    <mergeCell ref="AL50:AM50"/>
    <mergeCell ref="AN50:AO50"/>
    <mergeCell ref="AP59:AQ59"/>
    <mergeCell ref="AJ50:AK50"/>
    <mergeCell ref="V50:W50"/>
    <mergeCell ref="AH50:AI50"/>
    <mergeCell ref="AD49:AE49"/>
    <mergeCell ref="AF49:AG49"/>
    <mergeCell ref="Z59:AC59"/>
    <mergeCell ref="AP58:AQ58"/>
    <mergeCell ref="B6:K6"/>
    <mergeCell ref="B5:K5"/>
    <mergeCell ref="AH33:AK33"/>
    <mergeCell ref="V36:Y36"/>
    <mergeCell ref="AH34:AK34"/>
    <mergeCell ref="L6:Z6"/>
    <mergeCell ref="A31:C31"/>
    <mergeCell ref="D31:D32"/>
    <mergeCell ref="E32:Q32"/>
    <mergeCell ref="A32:C32"/>
    <mergeCell ref="A33:C37"/>
    <mergeCell ref="E37:Q37"/>
    <mergeCell ref="E35:Q35"/>
    <mergeCell ref="AF29:AG29"/>
    <mergeCell ref="Z30:AA30"/>
    <mergeCell ref="AB29:AC29"/>
    <mergeCell ref="AD30:AE30"/>
    <mergeCell ref="Z29:AA29"/>
    <mergeCell ref="R37:U37"/>
    <mergeCell ref="V37:Y37"/>
    <mergeCell ref="B28:J28"/>
    <mergeCell ref="V29:W29"/>
    <mergeCell ref="P30:Q30"/>
    <mergeCell ref="B30:J30"/>
    <mergeCell ref="AL57:AO57"/>
    <mergeCell ref="AP57:AQ57"/>
    <mergeCell ref="AD57:AG57"/>
    <mergeCell ref="AD58:AG58"/>
    <mergeCell ref="AH57:AK57"/>
    <mergeCell ref="AL59:AO59"/>
    <mergeCell ref="AL58:AO58"/>
    <mergeCell ref="AD59:AG59"/>
    <mergeCell ref="AH58:AK58"/>
    <mergeCell ref="AH59:AK59"/>
    <mergeCell ref="R56:U56"/>
    <mergeCell ref="R55:U55"/>
    <mergeCell ref="V55:Y55"/>
    <mergeCell ref="Z55:AC55"/>
    <mergeCell ref="AD55:AG55"/>
    <mergeCell ref="AL55:AO55"/>
    <mergeCell ref="AD56:AG56"/>
    <mergeCell ref="AL56:AO56"/>
    <mergeCell ref="AP56:AQ56"/>
    <mergeCell ref="AH55:AK55"/>
    <mergeCell ref="AH56:AK56"/>
    <mergeCell ref="B49:J49"/>
    <mergeCell ref="P49:Q49"/>
    <mergeCell ref="B50:J50"/>
    <mergeCell ref="V49:W49"/>
    <mergeCell ref="T49:U49"/>
    <mergeCell ref="K49:N49"/>
    <mergeCell ref="R49:S49"/>
    <mergeCell ref="R50:S50"/>
    <mergeCell ref="AP55:AQ55"/>
    <mergeCell ref="AH49:AI49"/>
    <mergeCell ref="AD50:AE50"/>
    <mergeCell ref="AF50:AG50"/>
    <mergeCell ref="AH54:AI54"/>
    <mergeCell ref="AJ54:AK54"/>
    <mergeCell ref="AD54:AE54"/>
    <mergeCell ref="AF54:AG54"/>
    <mergeCell ref="Z50:AA50"/>
    <mergeCell ref="AN53:AO53"/>
    <mergeCell ref="P51:Q51"/>
    <mergeCell ref="P52:Q52"/>
    <mergeCell ref="P53:Q53"/>
    <mergeCell ref="AL51:AM51"/>
    <mergeCell ref="AN51:AO51"/>
    <mergeCell ref="AL52:AM52"/>
    <mergeCell ref="AB48:AC48"/>
    <mergeCell ref="AN48:AO48"/>
    <mergeCell ref="AB49:AC49"/>
    <mergeCell ref="AD48:AE48"/>
    <mergeCell ref="AJ49:AK49"/>
    <mergeCell ref="AL48:AM48"/>
    <mergeCell ref="AF48:AG48"/>
    <mergeCell ref="AH48:AI48"/>
    <mergeCell ref="AJ48:AK48"/>
    <mergeCell ref="AN49:AO49"/>
    <mergeCell ref="AL46:AM46"/>
    <mergeCell ref="AF47:AG47"/>
    <mergeCell ref="AH47:AI47"/>
    <mergeCell ref="AJ46:AK46"/>
    <mergeCell ref="AF46:AG46"/>
    <mergeCell ref="AH46:AI46"/>
    <mergeCell ref="AJ47:AK47"/>
    <mergeCell ref="AN46:AO46"/>
    <mergeCell ref="B47:J47"/>
    <mergeCell ref="P47:Q47"/>
    <mergeCell ref="V47:W47"/>
    <mergeCell ref="X47:Y47"/>
    <mergeCell ref="Z47:AA47"/>
    <mergeCell ref="AL47:AM47"/>
    <mergeCell ref="AB47:AC47"/>
    <mergeCell ref="AN47:AO47"/>
    <mergeCell ref="AD47:AE47"/>
    <mergeCell ref="T47:U47"/>
    <mergeCell ref="X45:Y45"/>
    <mergeCell ref="K45:N45"/>
    <mergeCell ref="R45:S45"/>
    <mergeCell ref="T45:U45"/>
    <mergeCell ref="O44:O45"/>
    <mergeCell ref="P45:Q45"/>
    <mergeCell ref="AB46:AC46"/>
    <mergeCell ref="AD46:AE46"/>
    <mergeCell ref="B46:J46"/>
    <mergeCell ref="P46:Q46"/>
    <mergeCell ref="V46:W46"/>
    <mergeCell ref="X46:Y46"/>
    <mergeCell ref="K46:N46"/>
    <mergeCell ref="R46:S46"/>
    <mergeCell ref="B45:J45"/>
    <mergeCell ref="T46:U46"/>
    <mergeCell ref="V45:W45"/>
    <mergeCell ref="AF45:AG45"/>
    <mergeCell ref="AH45:AI45"/>
    <mergeCell ref="AJ45:AK45"/>
    <mergeCell ref="AL45:AM45"/>
    <mergeCell ref="AN45:AO45"/>
    <mergeCell ref="Z40:AG40"/>
    <mergeCell ref="AD45:AE45"/>
    <mergeCell ref="AL32:AO32"/>
    <mergeCell ref="AL37:AO37"/>
    <mergeCell ref="AL33:AO33"/>
    <mergeCell ref="AL34:AO34"/>
    <mergeCell ref="AL35:AO35"/>
    <mergeCell ref="AL36:AO36"/>
    <mergeCell ref="Z37:AC37"/>
    <mergeCell ref="AP36:AQ36"/>
    <mergeCell ref="R36:U36"/>
    <mergeCell ref="AP32:AQ32"/>
    <mergeCell ref="I42:I43"/>
    <mergeCell ref="Q42:Q43"/>
    <mergeCell ref="Y42:Y43"/>
    <mergeCell ref="AG42:AG43"/>
    <mergeCell ref="AO42:AO43"/>
    <mergeCell ref="Z33:AC33"/>
    <mergeCell ref="V32:Y32"/>
    <mergeCell ref="Z32:AC32"/>
    <mergeCell ref="AH37:AK37"/>
    <mergeCell ref="AH32:AK32"/>
    <mergeCell ref="AD36:AG36"/>
    <mergeCell ref="AD33:AG33"/>
    <mergeCell ref="AD32:AG32"/>
    <mergeCell ref="Z35:AC35"/>
    <mergeCell ref="AD34:AG34"/>
    <mergeCell ref="AD35:AG35"/>
    <mergeCell ref="AD37:AG37"/>
    <mergeCell ref="AP42:AQ43"/>
    <mergeCell ref="AH40:AO40"/>
    <mergeCell ref="E33:Q33"/>
    <mergeCell ref="E36:Q36"/>
    <mergeCell ref="K28:N28"/>
    <mergeCell ref="K29:N29"/>
    <mergeCell ref="K30:N30"/>
    <mergeCell ref="P29:Q29"/>
    <mergeCell ref="P28:Q28"/>
    <mergeCell ref="V28:W28"/>
    <mergeCell ref="V25:W25"/>
    <mergeCell ref="V23:W23"/>
    <mergeCell ref="V31:W31"/>
    <mergeCell ref="X30:Y30"/>
    <mergeCell ref="V30:W30"/>
    <mergeCell ref="V24:W24"/>
    <mergeCell ref="X25:Y25"/>
    <mergeCell ref="X27:Y27"/>
    <mergeCell ref="AB28:AC28"/>
    <mergeCell ref="Z26:AA26"/>
    <mergeCell ref="X26:Y26"/>
    <mergeCell ref="V27:W27"/>
    <mergeCell ref="V26:W26"/>
    <mergeCell ref="Z28:AA28"/>
    <mergeCell ref="Z27:AA27"/>
    <mergeCell ref="AB25:AC25"/>
    <mergeCell ref="Z25:AA25"/>
    <mergeCell ref="K21:N21"/>
    <mergeCell ref="P21:Q21"/>
    <mergeCell ref="B22:J22"/>
    <mergeCell ref="B23:J23"/>
    <mergeCell ref="K22:N22"/>
    <mergeCell ref="K23:N23"/>
    <mergeCell ref="K18:N18"/>
    <mergeCell ref="K19:N19"/>
    <mergeCell ref="B27:J27"/>
    <mergeCell ref="B24:J24"/>
    <mergeCell ref="B25:J25"/>
    <mergeCell ref="K27:N27"/>
    <mergeCell ref="B20:J20"/>
    <mergeCell ref="B21:J21"/>
    <mergeCell ref="P27:Q27"/>
    <mergeCell ref="P26:Q26"/>
    <mergeCell ref="P24:Q24"/>
    <mergeCell ref="K24:N24"/>
    <mergeCell ref="K25:N25"/>
    <mergeCell ref="B26:J26"/>
    <mergeCell ref="K26:N26"/>
    <mergeCell ref="P22:Q22"/>
    <mergeCell ref="X22:Y22"/>
    <mergeCell ref="AB23:AC23"/>
    <mergeCell ref="Z23:AA23"/>
    <mergeCell ref="X23:Y23"/>
    <mergeCell ref="X24:Y24"/>
    <mergeCell ref="B16:J16"/>
    <mergeCell ref="B17:J17"/>
    <mergeCell ref="B18:J18"/>
    <mergeCell ref="B19:J19"/>
    <mergeCell ref="Z19:AA19"/>
    <mergeCell ref="Z20:AA20"/>
    <mergeCell ref="T17:U17"/>
    <mergeCell ref="T18:U18"/>
    <mergeCell ref="T19:U19"/>
    <mergeCell ref="T20:U20"/>
    <mergeCell ref="P20:Q20"/>
    <mergeCell ref="K20:N20"/>
    <mergeCell ref="P16:Q16"/>
    <mergeCell ref="P17:Q17"/>
    <mergeCell ref="P18:Q18"/>
    <mergeCell ref="P19:Q19"/>
    <mergeCell ref="R17:S17"/>
    <mergeCell ref="R18:S18"/>
    <mergeCell ref="R19:S19"/>
    <mergeCell ref="AN26:AO26"/>
    <mergeCell ref="AL26:AM26"/>
    <mergeCell ref="AN27:AO27"/>
    <mergeCell ref="AJ25:AK25"/>
    <mergeCell ref="AD26:AE26"/>
    <mergeCell ref="AJ27:AK27"/>
    <mergeCell ref="AB27:AC27"/>
    <mergeCell ref="AJ26:AK26"/>
    <mergeCell ref="AN22:AO22"/>
    <mergeCell ref="AL22:AM22"/>
    <mergeCell ref="AN24:AO24"/>
    <mergeCell ref="AL24:AM24"/>
    <mergeCell ref="AN23:AO23"/>
    <mergeCell ref="AL23:AM23"/>
    <mergeCell ref="AN25:AO25"/>
    <mergeCell ref="AL25:AM25"/>
    <mergeCell ref="AB24:AC24"/>
    <mergeCell ref="AJ22:AK22"/>
    <mergeCell ref="AH22:AI22"/>
    <mergeCell ref="AF25:AG25"/>
    <mergeCell ref="AF22:AG22"/>
    <mergeCell ref="AD24:AE24"/>
    <mergeCell ref="AB26:AC26"/>
    <mergeCell ref="AD25:AE25"/>
    <mergeCell ref="AB22:AC22"/>
    <mergeCell ref="AD22:AE22"/>
    <mergeCell ref="AD23:AE23"/>
    <mergeCell ref="Z21:AA21"/>
    <mergeCell ref="AL27:AM27"/>
    <mergeCell ref="Z22:AA22"/>
    <mergeCell ref="Z24:AA24"/>
    <mergeCell ref="AJ28:AK28"/>
    <mergeCell ref="AF27:AG27"/>
    <mergeCell ref="AD27:AE27"/>
    <mergeCell ref="AF28:AG28"/>
    <mergeCell ref="AD28:AE28"/>
    <mergeCell ref="AH27:AI27"/>
    <mergeCell ref="AF26:AG26"/>
    <mergeCell ref="AH23:AI23"/>
    <mergeCell ref="AH25:AI25"/>
    <mergeCell ref="AH26:AI26"/>
    <mergeCell ref="AF24:AG24"/>
    <mergeCell ref="AF23:AG23"/>
    <mergeCell ref="AB21:AC21"/>
    <mergeCell ref="AL19:AM19"/>
    <mergeCell ref="AN19:AO19"/>
    <mergeCell ref="AJ19:AK19"/>
    <mergeCell ref="AH18:AI18"/>
    <mergeCell ref="AJ18:AK18"/>
    <mergeCell ref="AH21:AI21"/>
    <mergeCell ref="AN20:AO20"/>
    <mergeCell ref="AN21:AO21"/>
    <mergeCell ref="AJ21:AK21"/>
    <mergeCell ref="AJ20:AK20"/>
    <mergeCell ref="AL20:AM20"/>
    <mergeCell ref="AB20:AC20"/>
    <mergeCell ref="AD20:AE20"/>
    <mergeCell ref="AF20:AG20"/>
    <mergeCell ref="AD15:AE15"/>
    <mergeCell ref="AH20:AI20"/>
    <mergeCell ref="AH17:AI17"/>
    <mergeCell ref="AB18:AC18"/>
    <mergeCell ref="AF18:AG18"/>
    <mergeCell ref="AB19:AC19"/>
    <mergeCell ref="AH19:AI19"/>
    <mergeCell ref="AF15:AG15"/>
    <mergeCell ref="AD16:AE16"/>
    <mergeCell ref="AF16:AG16"/>
    <mergeCell ref="AD17:AE17"/>
    <mergeCell ref="AG11:AG12"/>
    <mergeCell ref="AP11:AQ12"/>
    <mergeCell ref="AL14:AO14"/>
    <mergeCell ref="AH14:AK14"/>
    <mergeCell ref="AD14:AG14"/>
    <mergeCell ref="AO11:AO12"/>
    <mergeCell ref="AL15:AM15"/>
    <mergeCell ref="AL18:AM18"/>
    <mergeCell ref="AN18:AO18"/>
    <mergeCell ref="AN15:AO15"/>
    <mergeCell ref="AL16:AM16"/>
    <mergeCell ref="AN16:AO16"/>
    <mergeCell ref="AL17:AM17"/>
    <mergeCell ref="AN17:AO17"/>
    <mergeCell ref="AJ15:AK15"/>
    <mergeCell ref="AH16:AI16"/>
    <mergeCell ref="AJ16:AK16"/>
    <mergeCell ref="AJ17:AK17"/>
    <mergeCell ref="AF17:AG17"/>
    <mergeCell ref="AD18:AE18"/>
    <mergeCell ref="AH15:AI15"/>
    <mergeCell ref="Z15:AA15"/>
    <mergeCell ref="Z18:AA18"/>
    <mergeCell ref="X15:Y15"/>
    <mergeCell ref="Z14:AC14"/>
    <mergeCell ref="AB15:AC15"/>
    <mergeCell ref="Z16:AA16"/>
    <mergeCell ref="AB16:AC16"/>
    <mergeCell ref="Z17:AA17"/>
    <mergeCell ref="AB17:AC17"/>
    <mergeCell ref="X16:Y16"/>
    <mergeCell ref="X17:Y17"/>
    <mergeCell ref="X18:Y18"/>
    <mergeCell ref="Y11:Y12"/>
    <mergeCell ref="V15:W15"/>
    <mergeCell ref="B15:J15"/>
    <mergeCell ref="P15:Q15"/>
    <mergeCell ref="R14:U14"/>
    <mergeCell ref="V14:Y14"/>
    <mergeCell ref="O14:O15"/>
    <mergeCell ref="K15:N15"/>
    <mergeCell ref="K14:N14"/>
    <mergeCell ref="T15:U15"/>
    <mergeCell ref="AP31:AQ31"/>
    <mergeCell ref="X31:Y31"/>
    <mergeCell ref="AH29:AI29"/>
    <mergeCell ref="X28:Y28"/>
    <mergeCell ref="AD29:AE29"/>
    <mergeCell ref="T21:U21"/>
    <mergeCell ref="T22:U22"/>
    <mergeCell ref="AF31:AG31"/>
    <mergeCell ref="V18:W18"/>
    <mergeCell ref="V19:W19"/>
    <mergeCell ref="V20:W20"/>
    <mergeCell ref="X29:Y29"/>
    <mergeCell ref="Z31:AA31"/>
    <mergeCell ref="AB31:AC31"/>
    <mergeCell ref="AD31:AE31"/>
    <mergeCell ref="AL21:AM21"/>
    <mergeCell ref="V21:W21"/>
    <mergeCell ref="X19:Y19"/>
    <mergeCell ref="X20:Y20"/>
    <mergeCell ref="X21:Y21"/>
    <mergeCell ref="AD21:AE21"/>
    <mergeCell ref="AF21:AG21"/>
    <mergeCell ref="AD19:AE19"/>
    <mergeCell ref="AF19:AG19"/>
    <mergeCell ref="AH70:AQ70"/>
    <mergeCell ref="AD68:AG69"/>
    <mergeCell ref="S68:AA69"/>
    <mergeCell ref="S70:AA70"/>
    <mergeCell ref="AH68:AQ69"/>
    <mergeCell ref="AB65:AC70"/>
    <mergeCell ref="AH64:AQ64"/>
    <mergeCell ref="AC61:AH61"/>
    <mergeCell ref="AH31:AI31"/>
    <mergeCell ref="AF62:AQ62"/>
    <mergeCell ref="AB62:AD62"/>
    <mergeCell ref="V34:Y34"/>
    <mergeCell ref="R31:U31"/>
    <mergeCell ref="R32:U32"/>
    <mergeCell ref="V33:Y33"/>
    <mergeCell ref="AL31:AM31"/>
    <mergeCell ref="AN31:AO31"/>
    <mergeCell ref="V62:X62"/>
    <mergeCell ref="AH65:AQ67"/>
    <mergeCell ref="AH35:AK35"/>
    <mergeCell ref="AP37:AQ37"/>
    <mergeCell ref="AP33:AQ33"/>
    <mergeCell ref="AP34:AQ34"/>
    <mergeCell ref="AP35:AQ35"/>
    <mergeCell ref="AP9:AQ10"/>
    <mergeCell ref="AP40:AQ41"/>
    <mergeCell ref="K47:N47"/>
    <mergeCell ref="K48:N48"/>
    <mergeCell ref="R33:U33"/>
    <mergeCell ref="R34:U34"/>
    <mergeCell ref="R35:U35"/>
    <mergeCell ref="P39:AA39"/>
    <mergeCell ref="Z34:AC34"/>
    <mergeCell ref="Z36:AC36"/>
    <mergeCell ref="AF30:AG30"/>
    <mergeCell ref="AN29:AO29"/>
    <mergeCell ref="AH36:AK36"/>
    <mergeCell ref="V35:Y35"/>
    <mergeCell ref="AL30:AM30"/>
    <mergeCell ref="AJ29:AK29"/>
    <mergeCell ref="AL29:AM29"/>
    <mergeCell ref="AJ30:AK30"/>
    <mergeCell ref="J9:P9"/>
    <mergeCell ref="R9:X9"/>
    <mergeCell ref="Q11:Q12"/>
    <mergeCell ref="V17:W17"/>
    <mergeCell ref="B29:J29"/>
    <mergeCell ref="E31:Q31"/>
    <mergeCell ref="A1:B1"/>
    <mergeCell ref="S8:W8"/>
    <mergeCell ref="AJ31:AK31"/>
    <mergeCell ref="Z9:AF9"/>
    <mergeCell ref="AH9:AN9"/>
    <mergeCell ref="AH30:AI30"/>
    <mergeCell ref="K16:N16"/>
    <mergeCell ref="A3:A6"/>
    <mergeCell ref="T25:U25"/>
    <mergeCell ref="T26:U26"/>
    <mergeCell ref="B3:K3"/>
    <mergeCell ref="B4:K4"/>
    <mergeCell ref="B9:H9"/>
    <mergeCell ref="I11:I12"/>
    <mergeCell ref="AH28:AI28"/>
    <mergeCell ref="AN30:AO30"/>
    <mergeCell ref="P23:Q23"/>
    <mergeCell ref="P25:Q25"/>
    <mergeCell ref="AN28:AO28"/>
    <mergeCell ref="AJ23:AK23"/>
    <mergeCell ref="AJ24:AK24"/>
    <mergeCell ref="AH24:AI24"/>
    <mergeCell ref="AL28:AM28"/>
    <mergeCell ref="AB30:AC30"/>
    <mergeCell ref="Q91:AD91"/>
    <mergeCell ref="Q92:AD92"/>
    <mergeCell ref="Q93:AD93"/>
    <mergeCell ref="B40:I40"/>
    <mergeCell ref="J40:Q40"/>
    <mergeCell ref="R40:Y40"/>
    <mergeCell ref="Q89:AD89"/>
    <mergeCell ref="Y62:AA62"/>
    <mergeCell ref="A61:H61"/>
    <mergeCell ref="L62:U62"/>
    <mergeCell ref="B68:E69"/>
    <mergeCell ref="B65:E67"/>
    <mergeCell ref="A62:B62"/>
    <mergeCell ref="O65:O70"/>
    <mergeCell ref="F65:N67"/>
    <mergeCell ref="P65:R67"/>
    <mergeCell ref="F70:N70"/>
    <mergeCell ref="C62:K62"/>
    <mergeCell ref="F68:N69"/>
    <mergeCell ref="W61:X61"/>
    <mergeCell ref="Y61:Z61"/>
    <mergeCell ref="AA61:AB61"/>
    <mergeCell ref="Z45:AA45"/>
    <mergeCell ref="AB45:AC45"/>
    <mergeCell ref="S65:AA67"/>
    <mergeCell ref="A65:A70"/>
    <mergeCell ref="B70:E70"/>
    <mergeCell ref="AB64:AG64"/>
    <mergeCell ref="AD70:AG70"/>
    <mergeCell ref="P70:R70"/>
    <mergeCell ref="P68:R69"/>
    <mergeCell ref="AD65:AG67"/>
    <mergeCell ref="Q90:AD90"/>
    <mergeCell ref="Q88:AD88"/>
    <mergeCell ref="Q84:AD84"/>
    <mergeCell ref="Q85:AD85"/>
    <mergeCell ref="Q86:AD86"/>
    <mergeCell ref="Q87:AD87"/>
    <mergeCell ref="Q79:AD79"/>
    <mergeCell ref="Q81:AD81"/>
    <mergeCell ref="Q83:AD83"/>
    <mergeCell ref="Q80:AD80"/>
    <mergeCell ref="Q82:AD82"/>
    <mergeCell ref="AN52:AO52"/>
    <mergeCell ref="AD53:AE53"/>
    <mergeCell ref="AF53:AG53"/>
    <mergeCell ref="AB51:AC51"/>
    <mergeCell ref="AB52:AC52"/>
    <mergeCell ref="AB53:AC53"/>
    <mergeCell ref="AD52:AE52"/>
    <mergeCell ref="AF52:AG52"/>
    <mergeCell ref="Z51:AA51"/>
    <mergeCell ref="Z52:AA52"/>
    <mergeCell ref="X51:Y51"/>
    <mergeCell ref="X52:Y52"/>
    <mergeCell ref="X53:Y53"/>
    <mergeCell ref="Z53:AA53"/>
    <mergeCell ref="V51:W51"/>
    <mergeCell ref="L5:Z5"/>
    <mergeCell ref="AL53:AM53"/>
    <mergeCell ref="AH51:AI51"/>
    <mergeCell ref="AJ51:AK51"/>
    <mergeCell ref="AH52:AI52"/>
    <mergeCell ref="AJ52:AK52"/>
    <mergeCell ref="AH53:AI53"/>
    <mergeCell ref="AJ53:AK53"/>
    <mergeCell ref="AD51:AE51"/>
    <mergeCell ref="AF51:AG51"/>
    <mergeCell ref="R27:S27"/>
    <mergeCell ref="R28:S28"/>
    <mergeCell ref="R29:S29"/>
    <mergeCell ref="R30:S30"/>
    <mergeCell ref="R47:S47"/>
    <mergeCell ref="R48:S48"/>
    <mergeCell ref="R21:S21"/>
    <mergeCell ref="T48:U48"/>
    <mergeCell ref="T27:U27"/>
    <mergeCell ref="R22:S22"/>
    <mergeCell ref="R23:S23"/>
    <mergeCell ref="R24:S24"/>
    <mergeCell ref="R25:S25"/>
    <mergeCell ref="R26:S26"/>
    <mergeCell ref="R15:S15"/>
    <mergeCell ref="R16:S16"/>
    <mergeCell ref="V52:W52"/>
    <mergeCell ref="V53:W53"/>
    <mergeCell ref="T28:U28"/>
    <mergeCell ref="T29:U29"/>
    <mergeCell ref="T30:U30"/>
    <mergeCell ref="T23:U23"/>
    <mergeCell ref="T24:U24"/>
    <mergeCell ref="V16:W16"/>
    <mergeCell ref="V22:W22"/>
    <mergeCell ref="R20:S20"/>
    <mergeCell ref="T16:U16"/>
    <mergeCell ref="T50:U50"/>
  </mergeCells>
  <phoneticPr fontId="0" type="noConversion"/>
  <conditionalFormatting sqref="A71:AI71">
    <cfRule type="cellIs" dxfId="0" priority="1" stopIfTrue="1" operator="equal">
      <formula>"Y"</formula>
    </cfRule>
  </conditionalFormatting>
  <dataValidations count="3">
    <dataValidation type="list" allowBlank="1" showInputMessage="1" showErrorMessage="1" sqref="E56:Q59 E33:Q37 Q1:AD1">
      <formula1>$Q$79:$Q$93</formula1>
    </dataValidation>
    <dataValidation type="whole" allowBlank="1" showInputMessage="1" showErrorMessage="1" error="1, 2, 3, 4, 5 SAYILARINDAN BİRİNİ YAZABİLİRSİNİZ." sqref="R16:R30 R46:R53">
      <formula1>1</formula1>
      <formula2>5</formula2>
    </dataValidation>
    <dataValidation type="whole" allowBlank="1" showInputMessage="1" showErrorMessage="1" sqref="T46:U53 T16:U30">
      <formula1>1</formula1>
      <formula2>20000</formula2>
    </dataValidation>
  </dataValidations>
  <pageMargins left="0.77" right="1" top="0.75" bottom="0.85" header="0.5" footer="0.5"/>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AC47"/>
  <sheetViews>
    <sheetView tabSelected="1" zoomScale="85" zoomScaleNormal="85" workbookViewId="0">
      <selection activeCell="B11" sqref="B11:O14"/>
    </sheetView>
  </sheetViews>
  <sheetFormatPr defaultRowHeight="12.75" x14ac:dyDescent="0.2"/>
  <cols>
    <col min="1" max="1" width="3.140625" customWidth="1"/>
    <col min="2" max="2" width="1.85546875" customWidth="1"/>
    <col min="3" max="5" width="3.140625" customWidth="1"/>
    <col min="6" max="6" width="3.85546875" customWidth="1"/>
    <col min="7" max="7" width="5.140625" customWidth="1"/>
    <col min="8" max="8" width="4.140625" customWidth="1"/>
    <col min="9" max="9" width="1" customWidth="1"/>
    <col min="10" max="14" width="3.140625" customWidth="1"/>
    <col min="15" max="15" width="4.85546875" customWidth="1"/>
    <col min="16" max="16" width="3.140625" customWidth="1"/>
    <col min="17" max="17" width="3.42578125" customWidth="1"/>
    <col min="18" max="18" width="4.140625" customWidth="1"/>
    <col min="19" max="22" width="3.140625" customWidth="1"/>
    <col min="23" max="24" width="2.85546875" customWidth="1"/>
    <col min="25" max="25" width="2.140625" customWidth="1"/>
    <col min="26" max="26" width="4.140625" customWidth="1"/>
    <col min="27" max="27" width="3" customWidth="1"/>
    <col min="28" max="28" width="2.28515625" customWidth="1"/>
    <col min="30" max="32" width="3.140625" customWidth="1"/>
  </cols>
  <sheetData>
    <row r="1" spans="1:29" ht="16.5" customHeight="1" x14ac:dyDescent="0.2"/>
    <row r="2" spans="1:29" ht="15" customHeight="1" x14ac:dyDescent="0.2">
      <c r="A2" s="192"/>
      <c r="B2" s="192"/>
      <c r="C2" s="192"/>
      <c r="D2" s="192"/>
      <c r="E2" s="192"/>
      <c r="F2" s="814" t="s">
        <v>187</v>
      </c>
      <c r="G2" s="814"/>
      <c r="H2" s="814"/>
      <c r="I2" s="814"/>
      <c r="J2" s="814"/>
      <c r="K2" s="814"/>
      <c r="L2" s="814"/>
      <c r="M2" s="814"/>
      <c r="N2" s="814"/>
      <c r="O2" s="814"/>
      <c r="P2" s="814"/>
      <c r="Q2" s="814"/>
      <c r="R2" s="814"/>
      <c r="S2" s="814"/>
      <c r="T2" s="814"/>
      <c r="U2" s="814"/>
      <c r="V2" s="814"/>
      <c r="W2" s="814"/>
      <c r="X2" s="192"/>
      <c r="Y2" s="192"/>
      <c r="Z2" s="192"/>
      <c r="AA2" s="192"/>
      <c r="AB2" s="192"/>
    </row>
    <row r="3" spans="1:29" ht="14.25" customHeight="1" x14ac:dyDescent="0.2">
      <c r="A3" s="192"/>
      <c r="B3" s="192"/>
      <c r="C3" s="192"/>
      <c r="D3" s="192"/>
      <c r="E3" s="192"/>
      <c r="F3" s="814" t="s">
        <v>166</v>
      </c>
      <c r="G3" s="814"/>
      <c r="H3" s="814"/>
      <c r="I3" s="814"/>
      <c r="J3" s="814"/>
      <c r="K3" s="814"/>
      <c r="L3" s="814"/>
      <c r="M3" s="814"/>
      <c r="N3" s="814"/>
      <c r="O3" s="814"/>
      <c r="P3" s="814"/>
      <c r="Q3" s="814"/>
      <c r="R3" s="814"/>
      <c r="S3" s="814"/>
      <c r="T3" s="814"/>
      <c r="U3" s="814"/>
      <c r="V3" s="814"/>
      <c r="W3" s="814"/>
      <c r="X3" s="192"/>
      <c r="Y3" s="192"/>
      <c r="Z3" s="192"/>
      <c r="AA3" s="192"/>
      <c r="AB3" s="192"/>
    </row>
    <row r="4" spans="1:29" x14ac:dyDescent="0.2">
      <c r="F4" s="192"/>
      <c r="G4" s="192"/>
      <c r="H4" s="192"/>
      <c r="I4" s="192"/>
      <c r="J4" s="192"/>
      <c r="K4" s="192"/>
      <c r="L4" s="192"/>
      <c r="M4" s="192"/>
      <c r="N4" s="192"/>
      <c r="O4" s="192"/>
      <c r="P4" s="192"/>
      <c r="Q4" s="192"/>
      <c r="R4" s="192"/>
      <c r="S4" s="192"/>
      <c r="T4" s="192"/>
      <c r="U4" s="192"/>
      <c r="V4" s="192"/>
      <c r="W4" s="192"/>
    </row>
    <row r="5" spans="1:29" ht="18" customHeight="1" x14ac:dyDescent="0.2">
      <c r="A5" s="832" t="s">
        <v>155</v>
      </c>
      <c r="B5" s="833"/>
      <c r="C5" s="838" t="s">
        <v>27</v>
      </c>
      <c r="D5" s="838"/>
      <c r="E5" s="838"/>
      <c r="F5" s="838"/>
      <c r="G5" s="838"/>
      <c r="H5" s="839"/>
      <c r="I5" s="840"/>
      <c r="J5" s="840"/>
      <c r="K5" s="840"/>
      <c r="L5" s="840"/>
      <c r="M5" s="840"/>
      <c r="N5" s="840"/>
      <c r="O5" s="841"/>
      <c r="P5" s="842" t="s">
        <v>167</v>
      </c>
      <c r="Q5" s="845" t="s">
        <v>168</v>
      </c>
      <c r="R5" s="846"/>
      <c r="S5" s="846"/>
      <c r="T5" s="846"/>
      <c r="U5" s="846"/>
      <c r="V5" s="846"/>
      <c r="W5" s="847"/>
      <c r="X5" s="848" t="s">
        <v>185</v>
      </c>
      <c r="Y5" s="848"/>
      <c r="Z5" s="848"/>
      <c r="AA5" s="848"/>
      <c r="AB5" s="848"/>
    </row>
    <row r="6" spans="1:29" x14ac:dyDescent="0.2">
      <c r="A6" s="834"/>
      <c r="B6" s="835"/>
      <c r="C6" s="849" t="s">
        <v>169</v>
      </c>
      <c r="D6" s="850"/>
      <c r="E6" s="850"/>
      <c r="F6" s="850"/>
      <c r="G6" s="851"/>
      <c r="H6" s="855"/>
      <c r="I6" s="856"/>
      <c r="J6" s="856"/>
      <c r="K6" s="856"/>
      <c r="L6" s="856"/>
      <c r="M6" s="856"/>
      <c r="N6" s="856"/>
      <c r="O6" s="857"/>
      <c r="P6" s="843"/>
      <c r="Q6" s="838" t="s">
        <v>170</v>
      </c>
      <c r="R6" s="838"/>
      <c r="S6" s="838"/>
      <c r="T6" s="838"/>
      <c r="U6" s="838"/>
      <c r="V6" s="838"/>
      <c r="W6" s="838"/>
      <c r="X6" s="861" t="s">
        <v>172</v>
      </c>
      <c r="Y6" s="862"/>
      <c r="Z6" s="862"/>
      <c r="AA6" s="862"/>
      <c r="AB6" s="863"/>
    </row>
    <row r="7" spans="1:29" x14ac:dyDescent="0.2">
      <c r="A7" s="836"/>
      <c r="B7" s="837"/>
      <c r="C7" s="852"/>
      <c r="D7" s="853"/>
      <c r="E7" s="853"/>
      <c r="F7" s="853"/>
      <c r="G7" s="854"/>
      <c r="H7" s="858"/>
      <c r="I7" s="859"/>
      <c r="J7" s="859"/>
      <c r="K7" s="859"/>
      <c r="L7" s="859"/>
      <c r="M7" s="859"/>
      <c r="N7" s="859"/>
      <c r="O7" s="860"/>
      <c r="P7" s="844"/>
      <c r="Q7" s="838"/>
      <c r="R7" s="838"/>
      <c r="S7" s="838"/>
      <c r="T7" s="838"/>
      <c r="U7" s="838"/>
      <c r="V7" s="838"/>
      <c r="W7" s="838"/>
      <c r="X7" s="864"/>
      <c r="Y7" s="865"/>
      <c r="Z7" s="865"/>
      <c r="AA7" s="865"/>
      <c r="AB7" s="866"/>
    </row>
    <row r="8" spans="1:29" x14ac:dyDescent="0.2">
      <c r="Z8" s="815" t="s">
        <v>171</v>
      </c>
      <c r="AA8" s="815"/>
    </row>
    <row r="9" spans="1:29" x14ac:dyDescent="0.2">
      <c r="D9" s="816" t="s">
        <v>97</v>
      </c>
      <c r="E9" s="816"/>
      <c r="F9" s="816"/>
      <c r="G9" s="816"/>
      <c r="H9" s="816"/>
      <c r="I9" s="816"/>
      <c r="J9" s="816"/>
      <c r="K9" s="816"/>
      <c r="L9" s="816"/>
      <c r="M9" s="816"/>
      <c r="N9" s="816"/>
      <c r="O9" s="816"/>
      <c r="P9" s="816"/>
      <c r="Q9" s="816"/>
      <c r="R9" s="816"/>
      <c r="S9" s="816"/>
      <c r="T9" s="816"/>
      <c r="U9" s="816"/>
      <c r="V9" s="816"/>
      <c r="W9" s="816"/>
      <c r="X9" s="816"/>
      <c r="Y9" s="816"/>
      <c r="Z9" s="817" t="s">
        <v>172</v>
      </c>
      <c r="AA9" s="817"/>
    </row>
    <row r="11" spans="1:29" x14ac:dyDescent="0.2">
      <c r="A11" s="818" t="s">
        <v>173</v>
      </c>
      <c r="B11" s="821" t="s">
        <v>156</v>
      </c>
      <c r="C11" s="822"/>
      <c r="D11" s="822"/>
      <c r="E11" s="822"/>
      <c r="F11" s="822"/>
      <c r="G11" s="822"/>
      <c r="H11" s="822"/>
      <c r="I11" s="822"/>
      <c r="J11" s="822"/>
      <c r="K11" s="822"/>
      <c r="L11" s="822"/>
      <c r="M11" s="822"/>
      <c r="N11" s="822"/>
      <c r="O11" s="823"/>
      <c r="P11" s="830" t="s">
        <v>157</v>
      </c>
      <c r="Q11" s="830"/>
      <c r="R11" s="830"/>
      <c r="S11" s="830"/>
      <c r="T11" s="830" t="s">
        <v>158</v>
      </c>
      <c r="U11" s="830"/>
      <c r="V11" s="830"/>
      <c r="W11" s="831" t="s">
        <v>159</v>
      </c>
      <c r="X11" s="831"/>
      <c r="Y11" s="831"/>
      <c r="Z11" s="831"/>
      <c r="AA11" s="831"/>
      <c r="AB11" s="831"/>
    </row>
    <row r="12" spans="1:29" x14ac:dyDescent="0.2">
      <c r="A12" s="819"/>
      <c r="B12" s="824"/>
      <c r="C12" s="825"/>
      <c r="D12" s="825"/>
      <c r="E12" s="825"/>
      <c r="F12" s="825"/>
      <c r="G12" s="825"/>
      <c r="H12" s="825"/>
      <c r="I12" s="825"/>
      <c r="J12" s="825"/>
      <c r="K12" s="825"/>
      <c r="L12" s="825"/>
      <c r="M12" s="825"/>
      <c r="N12" s="825"/>
      <c r="O12" s="826"/>
      <c r="P12" s="830"/>
      <c r="Q12" s="830"/>
      <c r="R12" s="830"/>
      <c r="S12" s="830"/>
      <c r="T12" s="830"/>
      <c r="U12" s="830"/>
      <c r="V12" s="830"/>
      <c r="W12" s="831"/>
      <c r="X12" s="831"/>
      <c r="Y12" s="831"/>
      <c r="Z12" s="831"/>
      <c r="AA12" s="831"/>
      <c r="AB12" s="831"/>
    </row>
    <row r="13" spans="1:29" x14ac:dyDescent="0.2">
      <c r="A13" s="820"/>
      <c r="B13" s="827"/>
      <c r="C13" s="828"/>
      <c r="D13" s="828"/>
      <c r="E13" s="828"/>
      <c r="F13" s="828"/>
      <c r="G13" s="828"/>
      <c r="H13" s="828"/>
      <c r="I13" s="828"/>
      <c r="J13" s="828"/>
      <c r="K13" s="828"/>
      <c r="L13" s="828"/>
      <c r="M13" s="828"/>
      <c r="N13" s="828"/>
      <c r="O13" s="829"/>
      <c r="P13" s="830"/>
      <c r="Q13" s="830"/>
      <c r="R13" s="830"/>
      <c r="S13" s="830"/>
      <c r="T13" s="830"/>
      <c r="U13" s="830"/>
      <c r="V13" s="830"/>
      <c r="W13" s="831"/>
      <c r="X13" s="831"/>
      <c r="Y13" s="831"/>
      <c r="Z13" s="831"/>
      <c r="AA13" s="831"/>
      <c r="AB13" s="831"/>
    </row>
    <row r="14" spans="1:29" x14ac:dyDescent="0.2">
      <c r="A14" s="185">
        <v>1</v>
      </c>
      <c r="B14" s="867"/>
      <c r="C14" s="868"/>
      <c r="D14" s="868"/>
      <c r="E14" s="868"/>
      <c r="F14" s="868"/>
      <c r="G14" s="868"/>
      <c r="H14" s="868"/>
      <c r="I14" s="868"/>
      <c r="J14" s="868"/>
      <c r="K14" s="868"/>
      <c r="L14" s="868"/>
      <c r="M14" s="868"/>
      <c r="N14" s="868"/>
      <c r="O14" s="869"/>
      <c r="P14" s="870"/>
      <c r="Q14" s="870"/>
      <c r="R14" s="870"/>
      <c r="S14" s="870"/>
      <c r="T14" s="871">
        <f t="shared" ref="T14:T23" si="0">IF(P14="",0,IF(AND(P14&gt;0,P14&lt;=50),1,IF(AND(P14&gt;50,P14&lt;=100),2,IF(AND(P14&gt;100,P14&lt;=150),3,IF(AND(P14&gt;150,P14&lt;=200),4,IF(AND(P14&gt;200,P14&lt;=250),5,IF(AND(P14&gt;250,P14&lt;=300),6,AC14)))))))</f>
        <v>0</v>
      </c>
      <c r="U14" s="871"/>
      <c r="V14" s="871"/>
      <c r="W14" s="872"/>
      <c r="X14" s="873"/>
      <c r="Y14" s="873"/>
      <c r="Z14" s="873"/>
      <c r="AA14" s="873"/>
      <c r="AB14" s="873"/>
      <c r="AC14" s="39" t="b">
        <f t="shared" ref="AC14:AC23" si="1">IF(AND(P14&gt;300,P14&lt;=350),7,IF(AND(P14&gt;350,P14&lt;=400),8,IF(AND(P14&gt;400,P14&lt;=450),9,IF(AND(P14&gt;450),10))))</f>
        <v>0</v>
      </c>
    </row>
    <row r="15" spans="1:29" x14ac:dyDescent="0.2">
      <c r="A15" s="185">
        <v>2</v>
      </c>
      <c r="B15" s="867"/>
      <c r="C15" s="868"/>
      <c r="D15" s="868"/>
      <c r="E15" s="868"/>
      <c r="F15" s="868"/>
      <c r="G15" s="868"/>
      <c r="H15" s="868"/>
      <c r="I15" s="868"/>
      <c r="J15" s="868"/>
      <c r="K15" s="868"/>
      <c r="L15" s="868"/>
      <c r="M15" s="868"/>
      <c r="N15" s="868"/>
      <c r="O15" s="869"/>
      <c r="P15" s="870"/>
      <c r="Q15" s="870"/>
      <c r="R15" s="870"/>
      <c r="S15" s="870"/>
      <c r="T15" s="871">
        <f>IF(P15="",0,IF(AND(P15&gt;0,P15&lt;=50),1,IF(AND(P15&gt;50,P15&lt;=100),2,IF(AND(P15&gt;100,P15&lt;=150),3,IF(AND(P15&gt;150,P15&lt;=200),4,IF(AND(P15&gt;200,P15&lt;=250),5,IF(AND(P15&gt;250,P15&lt;=300),6,AC15)))))))</f>
        <v>0</v>
      </c>
      <c r="U15" s="871"/>
      <c r="V15" s="871"/>
      <c r="W15" s="872"/>
      <c r="X15" s="873"/>
      <c r="Y15" s="873"/>
      <c r="Z15" s="873"/>
      <c r="AA15" s="873"/>
      <c r="AB15" s="873"/>
      <c r="AC15" s="39" t="b">
        <f t="shared" si="1"/>
        <v>0</v>
      </c>
    </row>
    <row r="16" spans="1:29" x14ac:dyDescent="0.2">
      <c r="A16" s="185">
        <v>3</v>
      </c>
      <c r="B16" s="867"/>
      <c r="C16" s="868"/>
      <c r="D16" s="868"/>
      <c r="E16" s="868"/>
      <c r="F16" s="868"/>
      <c r="G16" s="868"/>
      <c r="H16" s="868"/>
      <c r="I16" s="868"/>
      <c r="J16" s="868"/>
      <c r="K16" s="868"/>
      <c r="L16" s="868"/>
      <c r="M16" s="868"/>
      <c r="N16" s="868"/>
      <c r="O16" s="869"/>
      <c r="P16" s="870"/>
      <c r="Q16" s="870"/>
      <c r="R16" s="870"/>
      <c r="S16" s="870"/>
      <c r="T16" s="871">
        <f t="shared" si="0"/>
        <v>0</v>
      </c>
      <c r="U16" s="871"/>
      <c r="V16" s="871"/>
      <c r="W16" s="872"/>
      <c r="X16" s="873"/>
      <c r="Y16" s="873"/>
      <c r="Z16" s="873"/>
      <c r="AA16" s="873"/>
      <c r="AB16" s="873"/>
      <c r="AC16" s="39" t="b">
        <f t="shared" si="1"/>
        <v>0</v>
      </c>
    </row>
    <row r="17" spans="1:29" x14ac:dyDescent="0.2">
      <c r="A17" s="185">
        <v>4</v>
      </c>
      <c r="B17" s="867"/>
      <c r="C17" s="868"/>
      <c r="D17" s="868"/>
      <c r="E17" s="868"/>
      <c r="F17" s="868"/>
      <c r="G17" s="868"/>
      <c r="H17" s="868"/>
      <c r="I17" s="868"/>
      <c r="J17" s="868"/>
      <c r="K17" s="868"/>
      <c r="L17" s="868"/>
      <c r="M17" s="868"/>
      <c r="N17" s="868"/>
      <c r="O17" s="869"/>
      <c r="P17" s="870"/>
      <c r="Q17" s="870"/>
      <c r="R17" s="870"/>
      <c r="S17" s="870"/>
      <c r="T17" s="871">
        <f t="shared" si="0"/>
        <v>0</v>
      </c>
      <c r="U17" s="871"/>
      <c r="V17" s="871"/>
      <c r="W17" s="873"/>
      <c r="X17" s="873"/>
      <c r="Y17" s="873"/>
      <c r="Z17" s="873"/>
      <c r="AA17" s="873"/>
      <c r="AB17" s="873"/>
      <c r="AC17" s="39" t="b">
        <f t="shared" si="1"/>
        <v>0</v>
      </c>
    </row>
    <row r="18" spans="1:29" x14ac:dyDescent="0.2">
      <c r="A18" s="185">
        <v>5</v>
      </c>
      <c r="B18" s="867"/>
      <c r="C18" s="868"/>
      <c r="D18" s="868"/>
      <c r="E18" s="868"/>
      <c r="F18" s="868"/>
      <c r="G18" s="868"/>
      <c r="H18" s="868"/>
      <c r="I18" s="868"/>
      <c r="J18" s="868"/>
      <c r="K18" s="868"/>
      <c r="L18" s="868"/>
      <c r="M18" s="868"/>
      <c r="N18" s="868"/>
      <c r="O18" s="869"/>
      <c r="P18" s="870"/>
      <c r="Q18" s="870"/>
      <c r="R18" s="870"/>
      <c r="S18" s="870"/>
      <c r="T18" s="871">
        <f t="shared" si="0"/>
        <v>0</v>
      </c>
      <c r="U18" s="871"/>
      <c r="V18" s="871"/>
      <c r="W18" s="873"/>
      <c r="X18" s="873"/>
      <c r="Y18" s="873"/>
      <c r="Z18" s="873"/>
      <c r="AA18" s="873"/>
      <c r="AB18" s="873"/>
      <c r="AC18" s="39" t="b">
        <f t="shared" si="1"/>
        <v>0</v>
      </c>
    </row>
    <row r="19" spans="1:29" x14ac:dyDescent="0.2">
      <c r="A19" s="185">
        <v>6</v>
      </c>
      <c r="B19" s="867"/>
      <c r="C19" s="868"/>
      <c r="D19" s="868"/>
      <c r="E19" s="868"/>
      <c r="F19" s="868"/>
      <c r="G19" s="868"/>
      <c r="H19" s="868"/>
      <c r="I19" s="868"/>
      <c r="J19" s="868"/>
      <c r="K19" s="868"/>
      <c r="L19" s="868"/>
      <c r="M19" s="868"/>
      <c r="N19" s="868"/>
      <c r="O19" s="869"/>
      <c r="P19" s="870"/>
      <c r="Q19" s="870"/>
      <c r="R19" s="870"/>
      <c r="S19" s="870"/>
      <c r="T19" s="871">
        <f t="shared" si="0"/>
        <v>0</v>
      </c>
      <c r="U19" s="871"/>
      <c r="V19" s="871"/>
      <c r="W19" s="873"/>
      <c r="X19" s="873"/>
      <c r="Y19" s="873"/>
      <c r="Z19" s="873"/>
      <c r="AA19" s="873"/>
      <c r="AB19" s="873"/>
      <c r="AC19" s="39" t="b">
        <f t="shared" si="1"/>
        <v>0</v>
      </c>
    </row>
    <row r="20" spans="1:29" x14ac:dyDescent="0.2">
      <c r="A20" s="185">
        <v>7</v>
      </c>
      <c r="B20" s="867"/>
      <c r="C20" s="868"/>
      <c r="D20" s="868"/>
      <c r="E20" s="868"/>
      <c r="F20" s="868"/>
      <c r="G20" s="868"/>
      <c r="H20" s="868"/>
      <c r="I20" s="868"/>
      <c r="J20" s="868"/>
      <c r="K20" s="868"/>
      <c r="L20" s="868"/>
      <c r="M20" s="868"/>
      <c r="N20" s="868"/>
      <c r="O20" s="869"/>
      <c r="P20" s="870"/>
      <c r="Q20" s="870"/>
      <c r="R20" s="870"/>
      <c r="S20" s="870"/>
      <c r="T20" s="871">
        <f t="shared" si="0"/>
        <v>0</v>
      </c>
      <c r="U20" s="871"/>
      <c r="V20" s="871"/>
      <c r="W20" s="873"/>
      <c r="X20" s="873"/>
      <c r="Y20" s="873"/>
      <c r="Z20" s="873"/>
      <c r="AA20" s="873"/>
      <c r="AB20" s="873"/>
      <c r="AC20" s="39" t="b">
        <f t="shared" si="1"/>
        <v>0</v>
      </c>
    </row>
    <row r="21" spans="1:29" x14ac:dyDescent="0.2">
      <c r="A21" s="185">
        <v>8</v>
      </c>
      <c r="B21" s="874"/>
      <c r="C21" s="874"/>
      <c r="D21" s="874"/>
      <c r="E21" s="874"/>
      <c r="F21" s="874"/>
      <c r="G21" s="874"/>
      <c r="H21" s="874"/>
      <c r="I21" s="874"/>
      <c r="J21" s="874"/>
      <c r="K21" s="874"/>
      <c r="L21" s="874"/>
      <c r="M21" s="874"/>
      <c r="N21" s="874"/>
      <c r="O21" s="874"/>
      <c r="P21" s="870"/>
      <c r="Q21" s="870"/>
      <c r="R21" s="870"/>
      <c r="S21" s="870"/>
      <c r="T21" s="871">
        <f t="shared" si="0"/>
        <v>0</v>
      </c>
      <c r="U21" s="871"/>
      <c r="V21" s="871"/>
      <c r="W21" s="873"/>
      <c r="X21" s="873"/>
      <c r="Y21" s="873"/>
      <c r="Z21" s="873"/>
      <c r="AA21" s="873"/>
      <c r="AB21" s="873"/>
      <c r="AC21" s="39" t="b">
        <f t="shared" si="1"/>
        <v>0</v>
      </c>
    </row>
    <row r="22" spans="1:29" x14ac:dyDescent="0.2">
      <c r="A22" s="185">
        <v>9</v>
      </c>
      <c r="B22" s="874"/>
      <c r="C22" s="874"/>
      <c r="D22" s="874"/>
      <c r="E22" s="874"/>
      <c r="F22" s="874"/>
      <c r="G22" s="874"/>
      <c r="H22" s="874"/>
      <c r="I22" s="874"/>
      <c r="J22" s="874"/>
      <c r="K22" s="874"/>
      <c r="L22" s="874"/>
      <c r="M22" s="874"/>
      <c r="N22" s="874"/>
      <c r="O22" s="874"/>
      <c r="P22" s="870"/>
      <c r="Q22" s="870"/>
      <c r="R22" s="870"/>
      <c r="S22" s="870"/>
      <c r="T22" s="871">
        <f t="shared" si="0"/>
        <v>0</v>
      </c>
      <c r="U22" s="871"/>
      <c r="V22" s="871"/>
      <c r="W22" s="873"/>
      <c r="X22" s="873"/>
      <c r="Y22" s="873"/>
      <c r="Z22" s="873"/>
      <c r="AA22" s="873"/>
      <c r="AB22" s="873"/>
      <c r="AC22" s="39" t="b">
        <f t="shared" si="1"/>
        <v>0</v>
      </c>
    </row>
    <row r="23" spans="1:29" x14ac:dyDescent="0.2">
      <c r="A23" s="185">
        <v>10</v>
      </c>
      <c r="B23" s="874"/>
      <c r="C23" s="874"/>
      <c r="D23" s="874"/>
      <c r="E23" s="874"/>
      <c r="F23" s="874"/>
      <c r="G23" s="874"/>
      <c r="H23" s="874"/>
      <c r="I23" s="874"/>
      <c r="J23" s="874"/>
      <c r="K23" s="874"/>
      <c r="L23" s="874"/>
      <c r="M23" s="874"/>
      <c r="N23" s="874"/>
      <c r="O23" s="874"/>
      <c r="P23" s="870"/>
      <c r="Q23" s="870"/>
      <c r="R23" s="870"/>
      <c r="S23" s="870"/>
      <c r="T23" s="871">
        <f t="shared" si="0"/>
        <v>0</v>
      </c>
      <c r="U23" s="871"/>
      <c r="V23" s="871"/>
      <c r="W23" s="873"/>
      <c r="X23" s="873"/>
      <c r="Y23" s="873"/>
      <c r="Z23" s="873"/>
      <c r="AA23" s="873"/>
      <c r="AB23" s="873"/>
      <c r="AC23" s="39" t="b">
        <f t="shared" si="1"/>
        <v>0</v>
      </c>
    </row>
    <row r="24" spans="1:29" ht="15" x14ac:dyDescent="0.25">
      <c r="B24" s="875" t="s">
        <v>20</v>
      </c>
      <c r="C24" s="875"/>
      <c r="D24" s="875"/>
      <c r="E24" s="875"/>
      <c r="F24" s="875"/>
      <c r="G24" s="875"/>
      <c r="H24" s="875"/>
      <c r="I24" s="875"/>
      <c r="J24" s="875"/>
      <c r="K24" s="875"/>
      <c r="L24" s="875"/>
      <c r="M24" s="875"/>
      <c r="N24" s="875"/>
      <c r="O24" s="875"/>
      <c r="P24" s="875"/>
      <c r="Q24" s="875"/>
      <c r="R24" s="875"/>
      <c r="S24" s="875"/>
      <c r="T24" s="876">
        <f>T14+T15+T16+T17+T18+T19+T20+T21+T22+T23</f>
        <v>0</v>
      </c>
      <c r="U24" s="876"/>
      <c r="V24" s="876"/>
    </row>
    <row r="26" spans="1:29" x14ac:dyDescent="0.2">
      <c r="D26" s="816" t="s">
        <v>112</v>
      </c>
      <c r="E26" s="816"/>
      <c r="F26" s="816"/>
      <c r="G26" s="816"/>
      <c r="H26" s="816"/>
      <c r="I26" s="816"/>
      <c r="J26" s="816"/>
      <c r="K26" s="816"/>
      <c r="L26" s="816"/>
      <c r="M26" s="816"/>
      <c r="N26" s="816"/>
      <c r="O26" s="816"/>
      <c r="P26" s="816"/>
      <c r="Q26" s="816"/>
      <c r="R26" s="816"/>
      <c r="S26" s="816"/>
      <c r="T26" s="816"/>
      <c r="U26" s="816"/>
      <c r="V26" s="816"/>
      <c r="W26" s="816"/>
      <c r="X26" s="816"/>
      <c r="Y26" s="816"/>
    </row>
    <row r="28" spans="1:29" ht="14.25" customHeight="1" x14ac:dyDescent="0.2">
      <c r="A28" s="185">
        <v>1</v>
      </c>
      <c r="B28" s="874"/>
      <c r="C28" s="874"/>
      <c r="D28" s="874"/>
      <c r="E28" s="874"/>
      <c r="F28" s="874"/>
      <c r="G28" s="874"/>
      <c r="H28" s="874"/>
      <c r="I28" s="874"/>
      <c r="J28" s="874"/>
      <c r="K28" s="874"/>
      <c r="L28" s="874"/>
      <c r="M28" s="874"/>
      <c r="N28" s="874"/>
      <c r="O28" s="874"/>
      <c r="P28" s="873"/>
      <c r="Q28" s="873"/>
      <c r="R28" s="873"/>
      <c r="S28" s="873"/>
      <c r="T28" s="871">
        <f t="shared" ref="T28:T34" si="2">IF(P28="",0,IF(AND(P28&gt;0,P28&lt;=50),1,IF(AND(P28&gt;50,P28&lt;=100),2,IF(AND(P28&gt;100,P28&lt;=150),3,IF(AND(P28&gt;150,P28&lt;=200),4,IF(AND(P28&gt;200,P28&lt;=250),5,IF(AND(P28&gt;250,P28&lt;=300),6,AC28)))))))</f>
        <v>0</v>
      </c>
      <c r="U28" s="871"/>
      <c r="V28" s="871"/>
      <c r="W28" s="872"/>
      <c r="X28" s="873"/>
      <c r="Y28" s="873"/>
      <c r="Z28" s="873"/>
      <c r="AA28" s="873"/>
      <c r="AB28" s="873"/>
      <c r="AC28" s="39" t="b">
        <f t="shared" ref="AC28:AC34" si="3">IF(AND(P28&gt;300,P28&lt;=350),7,IF(AND(P28&gt;350,P28&lt;=400),8,IF(AND(P28&gt;400,P28&lt;=450),9,IF(AND(P28&gt;450),10))))</f>
        <v>0</v>
      </c>
    </row>
    <row r="29" spans="1:29" ht="14.25" customHeight="1" x14ac:dyDescent="0.2">
      <c r="A29" s="185">
        <v>2</v>
      </c>
      <c r="B29" s="874"/>
      <c r="C29" s="874"/>
      <c r="D29" s="874"/>
      <c r="E29" s="874"/>
      <c r="F29" s="874"/>
      <c r="G29" s="874"/>
      <c r="H29" s="874"/>
      <c r="I29" s="874"/>
      <c r="J29" s="874"/>
      <c r="K29" s="874"/>
      <c r="L29" s="874"/>
      <c r="M29" s="874"/>
      <c r="N29" s="874"/>
      <c r="O29" s="874"/>
      <c r="P29" s="873"/>
      <c r="Q29" s="873"/>
      <c r="R29" s="873"/>
      <c r="S29" s="873"/>
      <c r="T29" s="871">
        <f t="shared" si="2"/>
        <v>0</v>
      </c>
      <c r="U29" s="871"/>
      <c r="V29" s="871"/>
      <c r="W29" s="872"/>
      <c r="X29" s="873"/>
      <c r="Y29" s="873"/>
      <c r="Z29" s="873"/>
      <c r="AA29" s="873"/>
      <c r="AB29" s="873"/>
      <c r="AC29" s="39" t="b">
        <f t="shared" si="3"/>
        <v>0</v>
      </c>
    </row>
    <row r="30" spans="1:29" x14ac:dyDescent="0.2">
      <c r="A30" s="185">
        <v>3</v>
      </c>
      <c r="B30" s="874"/>
      <c r="C30" s="874"/>
      <c r="D30" s="874"/>
      <c r="E30" s="874"/>
      <c r="F30" s="874"/>
      <c r="G30" s="874"/>
      <c r="H30" s="874"/>
      <c r="I30" s="874"/>
      <c r="J30" s="874"/>
      <c r="K30" s="874"/>
      <c r="L30" s="874"/>
      <c r="M30" s="874"/>
      <c r="N30" s="874"/>
      <c r="O30" s="874"/>
      <c r="P30" s="873"/>
      <c r="Q30" s="873"/>
      <c r="R30" s="873"/>
      <c r="S30" s="873"/>
      <c r="T30" s="871">
        <f t="shared" si="2"/>
        <v>0</v>
      </c>
      <c r="U30" s="871"/>
      <c r="V30" s="871"/>
      <c r="W30" s="872"/>
      <c r="X30" s="873"/>
      <c r="Y30" s="873"/>
      <c r="Z30" s="873"/>
      <c r="AA30" s="873"/>
      <c r="AB30" s="873"/>
      <c r="AC30" s="39" t="b">
        <f t="shared" si="3"/>
        <v>0</v>
      </c>
    </row>
    <row r="31" spans="1:29" x14ac:dyDescent="0.2">
      <c r="A31" s="185">
        <v>4</v>
      </c>
      <c r="B31" s="874"/>
      <c r="C31" s="874"/>
      <c r="D31" s="874"/>
      <c r="E31" s="874"/>
      <c r="F31" s="874"/>
      <c r="G31" s="874"/>
      <c r="H31" s="874"/>
      <c r="I31" s="874"/>
      <c r="J31" s="874"/>
      <c r="K31" s="874"/>
      <c r="L31" s="874"/>
      <c r="M31" s="874"/>
      <c r="N31" s="874"/>
      <c r="O31" s="874"/>
      <c r="P31" s="873"/>
      <c r="Q31" s="873"/>
      <c r="R31" s="873"/>
      <c r="S31" s="873"/>
      <c r="T31" s="871">
        <f t="shared" si="2"/>
        <v>0</v>
      </c>
      <c r="U31" s="871"/>
      <c r="V31" s="871"/>
      <c r="W31" s="873"/>
      <c r="X31" s="873"/>
      <c r="Y31" s="873"/>
      <c r="Z31" s="873"/>
      <c r="AA31" s="873"/>
      <c r="AB31" s="873"/>
      <c r="AC31" s="39" t="b">
        <f t="shared" si="3"/>
        <v>0</v>
      </c>
    </row>
    <row r="32" spans="1:29" x14ac:dyDescent="0.2">
      <c r="A32" s="185">
        <v>5</v>
      </c>
      <c r="B32" s="874"/>
      <c r="C32" s="874"/>
      <c r="D32" s="874"/>
      <c r="E32" s="874"/>
      <c r="F32" s="874"/>
      <c r="G32" s="874"/>
      <c r="H32" s="874"/>
      <c r="I32" s="874"/>
      <c r="J32" s="874"/>
      <c r="K32" s="874"/>
      <c r="L32" s="874"/>
      <c r="M32" s="874"/>
      <c r="N32" s="874"/>
      <c r="O32" s="874"/>
      <c r="P32" s="873"/>
      <c r="Q32" s="873"/>
      <c r="R32" s="873"/>
      <c r="S32" s="873"/>
      <c r="T32" s="871">
        <f t="shared" si="2"/>
        <v>0</v>
      </c>
      <c r="U32" s="871"/>
      <c r="V32" s="871"/>
      <c r="W32" s="873"/>
      <c r="X32" s="873"/>
      <c r="Y32" s="873"/>
      <c r="Z32" s="873"/>
      <c r="AA32" s="873"/>
      <c r="AB32" s="873"/>
      <c r="AC32" s="39" t="b">
        <f t="shared" si="3"/>
        <v>0</v>
      </c>
    </row>
    <row r="33" spans="1:29" x14ac:dyDescent="0.2">
      <c r="A33" s="185">
        <v>6</v>
      </c>
      <c r="B33" s="874"/>
      <c r="C33" s="874"/>
      <c r="D33" s="874"/>
      <c r="E33" s="874"/>
      <c r="F33" s="874"/>
      <c r="G33" s="874"/>
      <c r="H33" s="874"/>
      <c r="I33" s="874"/>
      <c r="J33" s="874"/>
      <c r="K33" s="874"/>
      <c r="L33" s="874"/>
      <c r="M33" s="874"/>
      <c r="N33" s="874"/>
      <c r="O33" s="874"/>
      <c r="P33" s="873"/>
      <c r="Q33" s="873"/>
      <c r="R33" s="873"/>
      <c r="S33" s="873"/>
      <c r="T33" s="871">
        <f t="shared" si="2"/>
        <v>0</v>
      </c>
      <c r="U33" s="871"/>
      <c r="V33" s="871"/>
      <c r="W33" s="873"/>
      <c r="X33" s="873"/>
      <c r="Y33" s="873"/>
      <c r="Z33" s="873"/>
      <c r="AA33" s="873"/>
      <c r="AB33" s="873"/>
      <c r="AC33" s="39" t="b">
        <f t="shared" si="3"/>
        <v>0</v>
      </c>
    </row>
    <row r="34" spans="1:29" x14ac:dyDescent="0.2">
      <c r="A34" s="185">
        <v>7</v>
      </c>
      <c r="B34" s="874"/>
      <c r="C34" s="874"/>
      <c r="D34" s="874"/>
      <c r="E34" s="874"/>
      <c r="F34" s="874"/>
      <c r="G34" s="874"/>
      <c r="H34" s="874"/>
      <c r="I34" s="874"/>
      <c r="J34" s="874"/>
      <c r="K34" s="874"/>
      <c r="L34" s="874"/>
      <c r="M34" s="874"/>
      <c r="N34" s="874"/>
      <c r="O34" s="874"/>
      <c r="P34" s="873"/>
      <c r="Q34" s="873"/>
      <c r="R34" s="873"/>
      <c r="S34" s="873"/>
      <c r="T34" s="871">
        <f t="shared" si="2"/>
        <v>0</v>
      </c>
      <c r="U34" s="871"/>
      <c r="V34" s="871"/>
      <c r="W34" s="873"/>
      <c r="X34" s="873"/>
      <c r="Y34" s="873"/>
      <c r="Z34" s="873"/>
      <c r="AA34" s="873"/>
      <c r="AB34" s="873"/>
      <c r="AC34" s="39" t="b">
        <f t="shared" si="3"/>
        <v>0</v>
      </c>
    </row>
    <row r="35" spans="1:29" ht="15" x14ac:dyDescent="0.25">
      <c r="B35" s="875" t="s">
        <v>20</v>
      </c>
      <c r="C35" s="875"/>
      <c r="D35" s="875"/>
      <c r="E35" s="875"/>
      <c r="F35" s="875"/>
      <c r="G35" s="875"/>
      <c r="H35" s="875"/>
      <c r="I35" s="875"/>
      <c r="J35" s="875"/>
      <c r="K35" s="875"/>
      <c r="L35" s="875"/>
      <c r="M35" s="875"/>
      <c r="N35" s="875"/>
      <c r="O35" s="875"/>
      <c r="P35" s="875"/>
      <c r="Q35" s="875"/>
      <c r="R35" s="875"/>
      <c r="S35" s="875"/>
      <c r="T35" s="876">
        <f>T28+T29+T30+T31+T32+T33+T34</f>
        <v>0</v>
      </c>
      <c r="U35" s="876"/>
      <c r="V35" s="876"/>
    </row>
    <row r="37" spans="1:29" x14ac:dyDescent="0.2">
      <c r="A37" s="877" t="str">
        <f>X5</f>
        <v>2012-2013</v>
      </c>
      <c r="B37" s="877"/>
      <c r="C37" s="877"/>
      <c r="D37" s="877"/>
      <c r="E37" s="878" t="s">
        <v>174</v>
      </c>
      <c r="F37" s="878"/>
      <c r="G37" s="878"/>
      <c r="H37" s="878"/>
      <c r="I37" s="878" t="str">
        <f>X6</f>
        <v>BAHAR</v>
      </c>
      <c r="J37" s="878"/>
      <c r="K37" s="878"/>
      <c r="L37" s="878" t="s">
        <v>175</v>
      </c>
      <c r="M37" s="878"/>
      <c r="N37" s="878"/>
      <c r="O37" s="878"/>
      <c r="P37" s="878"/>
      <c r="Q37" s="878"/>
      <c r="R37" s="878"/>
      <c r="S37" s="878"/>
      <c r="T37" s="878"/>
      <c r="U37" s="878"/>
      <c r="V37" s="878"/>
      <c r="W37" s="878"/>
    </row>
    <row r="38" spans="1:29" ht="15.75" x14ac:dyDescent="0.2">
      <c r="A38" s="882" t="s">
        <v>160</v>
      </c>
      <c r="B38" s="882"/>
      <c r="C38" s="882"/>
      <c r="D38" s="882"/>
      <c r="E38" s="882"/>
      <c r="F38" s="882"/>
      <c r="G38" s="882"/>
      <c r="H38" s="882"/>
      <c r="I38" s="882"/>
      <c r="J38" s="882"/>
      <c r="K38" s="882"/>
      <c r="L38" s="882"/>
      <c r="M38" s="882"/>
      <c r="N38" s="882"/>
      <c r="O38" s="186">
        <f>T24</f>
        <v>0</v>
      </c>
      <c r="P38" s="187" t="s">
        <v>161</v>
      </c>
      <c r="Q38" s="153"/>
      <c r="R38" s="153"/>
      <c r="S38" s="153"/>
      <c r="T38" s="153"/>
      <c r="U38" s="153"/>
      <c r="V38" s="153"/>
      <c r="W38" s="153"/>
    </row>
    <row r="39" spans="1:29" ht="15.75" x14ac:dyDescent="0.2">
      <c r="A39" s="882" t="s">
        <v>162</v>
      </c>
      <c r="B39" s="882"/>
      <c r="C39" s="882"/>
      <c r="D39" s="882"/>
      <c r="E39" s="882"/>
      <c r="F39" s="882"/>
      <c r="G39" s="882"/>
      <c r="H39" s="882"/>
      <c r="I39" s="882"/>
      <c r="J39" s="882"/>
      <c r="K39" s="882"/>
      <c r="L39" s="882"/>
      <c r="M39" s="882"/>
      <c r="N39" s="882"/>
      <c r="O39" s="186">
        <f>T35</f>
        <v>0</v>
      </c>
      <c r="P39" s="878" t="s">
        <v>163</v>
      </c>
      <c r="Q39" s="878"/>
      <c r="R39" s="878"/>
      <c r="S39" s="878"/>
      <c r="T39" s="153"/>
      <c r="U39" s="153"/>
      <c r="V39" s="153"/>
      <c r="W39" s="153"/>
    </row>
    <row r="40" spans="1:29" ht="24.75" customHeight="1" x14ac:dyDescent="0.2"/>
    <row r="41" spans="1:29" ht="14.25" customHeight="1" x14ac:dyDescent="0.2">
      <c r="A41" s="883" t="s">
        <v>176</v>
      </c>
      <c r="B41" s="883"/>
      <c r="C41" s="883"/>
      <c r="D41" s="884">
        <f ca="1">TODAY()</f>
        <v>42697</v>
      </c>
      <c r="E41" s="884"/>
      <c r="F41" s="884"/>
      <c r="G41" s="884"/>
      <c r="H41" s="884"/>
      <c r="I41" s="884"/>
      <c r="J41" s="188"/>
    </row>
    <row r="42" spans="1:29" x14ac:dyDescent="0.2">
      <c r="A42" s="880" t="s">
        <v>23</v>
      </c>
      <c r="B42" s="879" t="s">
        <v>24</v>
      </c>
      <c r="C42" s="879"/>
      <c r="D42" s="881"/>
      <c r="E42" s="881"/>
      <c r="F42" s="881"/>
      <c r="G42" s="881"/>
      <c r="H42" s="881"/>
      <c r="I42" s="881"/>
      <c r="J42" s="880" t="s">
        <v>177</v>
      </c>
      <c r="K42" s="879" t="s">
        <v>24</v>
      </c>
      <c r="L42" s="879"/>
      <c r="M42" s="881"/>
      <c r="N42" s="881"/>
      <c r="O42" s="881"/>
      <c r="P42" s="881"/>
      <c r="Q42" s="881"/>
      <c r="R42" s="881"/>
      <c r="S42" s="904" t="s">
        <v>43</v>
      </c>
      <c r="T42" s="879" t="s">
        <v>24</v>
      </c>
      <c r="U42" s="879"/>
      <c r="V42" s="885"/>
      <c r="W42" s="885"/>
      <c r="X42" s="885"/>
      <c r="Y42" s="885"/>
      <c r="Z42" s="885"/>
      <c r="AA42" s="885"/>
      <c r="AB42" s="885"/>
    </row>
    <row r="43" spans="1:29" x14ac:dyDescent="0.2">
      <c r="A43" s="880"/>
      <c r="B43" s="879"/>
      <c r="C43" s="879"/>
      <c r="D43" s="881"/>
      <c r="E43" s="881"/>
      <c r="F43" s="881"/>
      <c r="G43" s="881"/>
      <c r="H43" s="881"/>
      <c r="I43" s="881"/>
      <c r="J43" s="880"/>
      <c r="K43" s="879"/>
      <c r="L43" s="879"/>
      <c r="M43" s="881"/>
      <c r="N43" s="881"/>
      <c r="O43" s="881"/>
      <c r="P43" s="881"/>
      <c r="Q43" s="881"/>
      <c r="R43" s="881"/>
      <c r="S43" s="904"/>
      <c r="T43" s="879"/>
      <c r="U43" s="879"/>
      <c r="V43" s="885"/>
      <c r="W43" s="885"/>
      <c r="X43" s="885"/>
      <c r="Y43" s="885"/>
      <c r="Z43" s="885"/>
      <c r="AA43" s="885"/>
      <c r="AB43" s="885"/>
    </row>
    <row r="44" spans="1:29" ht="23.25" customHeight="1" x14ac:dyDescent="0.2">
      <c r="A44" s="880"/>
      <c r="B44" s="879"/>
      <c r="C44" s="879"/>
      <c r="D44" s="881"/>
      <c r="E44" s="881"/>
      <c r="F44" s="881"/>
      <c r="G44" s="881"/>
      <c r="H44" s="881"/>
      <c r="I44" s="881"/>
      <c r="J44" s="880"/>
      <c r="K44" s="879"/>
      <c r="L44" s="879"/>
      <c r="M44" s="881"/>
      <c r="N44" s="881"/>
      <c r="O44" s="881"/>
      <c r="P44" s="881"/>
      <c r="Q44" s="881"/>
      <c r="R44" s="881"/>
      <c r="S44" s="904"/>
      <c r="T44" s="879"/>
      <c r="U44" s="879"/>
      <c r="V44" s="885"/>
      <c r="W44" s="885"/>
      <c r="X44" s="885"/>
      <c r="Y44" s="885"/>
      <c r="Z44" s="885"/>
      <c r="AA44" s="885"/>
      <c r="AB44" s="885"/>
    </row>
    <row r="45" spans="1:29" ht="9.75" customHeight="1" x14ac:dyDescent="0.2">
      <c r="A45" s="880"/>
      <c r="B45" s="886" t="s">
        <v>25</v>
      </c>
      <c r="C45" s="886"/>
      <c r="D45" s="887">
        <f>H6</f>
        <v>0</v>
      </c>
      <c r="E45" s="887"/>
      <c r="F45" s="887"/>
      <c r="G45" s="887"/>
      <c r="H45" s="887"/>
      <c r="I45" s="887"/>
      <c r="J45" s="880"/>
      <c r="K45" s="886" t="s">
        <v>25</v>
      </c>
      <c r="L45" s="886"/>
      <c r="M45" s="888"/>
      <c r="N45" s="888"/>
      <c r="O45" s="888"/>
      <c r="P45" s="888"/>
      <c r="Q45" s="888"/>
      <c r="R45" s="888"/>
      <c r="S45" s="904"/>
      <c r="T45" s="889" t="s">
        <v>25</v>
      </c>
      <c r="U45" s="890"/>
      <c r="V45" s="895"/>
      <c r="W45" s="896"/>
      <c r="X45" s="896"/>
      <c r="Y45" s="896"/>
      <c r="Z45" s="896"/>
      <c r="AA45" s="896"/>
      <c r="AB45" s="897"/>
    </row>
    <row r="46" spans="1:29" ht="8.25" customHeight="1" x14ac:dyDescent="0.2">
      <c r="A46" s="880"/>
      <c r="B46" s="886"/>
      <c r="C46" s="886"/>
      <c r="D46" s="887"/>
      <c r="E46" s="887"/>
      <c r="F46" s="887"/>
      <c r="G46" s="887"/>
      <c r="H46" s="887"/>
      <c r="I46" s="887"/>
      <c r="J46" s="880"/>
      <c r="K46" s="886"/>
      <c r="L46" s="886"/>
      <c r="M46" s="888"/>
      <c r="N46" s="888"/>
      <c r="O46" s="888"/>
      <c r="P46" s="888"/>
      <c r="Q46" s="888"/>
      <c r="R46" s="888"/>
      <c r="S46" s="904"/>
      <c r="T46" s="891"/>
      <c r="U46" s="892"/>
      <c r="V46" s="898"/>
      <c r="W46" s="899"/>
      <c r="X46" s="899"/>
      <c r="Y46" s="899"/>
      <c r="Z46" s="899"/>
      <c r="AA46" s="899"/>
      <c r="AB46" s="900"/>
    </row>
    <row r="47" spans="1:29" ht="14.25" customHeight="1" x14ac:dyDescent="0.2">
      <c r="A47" s="880"/>
      <c r="B47" s="886"/>
      <c r="C47" s="886"/>
      <c r="D47" s="887"/>
      <c r="E47" s="887"/>
      <c r="F47" s="887"/>
      <c r="G47" s="887"/>
      <c r="H47" s="887"/>
      <c r="I47" s="887"/>
      <c r="J47" s="880"/>
      <c r="K47" s="886"/>
      <c r="L47" s="886"/>
      <c r="M47" s="888"/>
      <c r="N47" s="888"/>
      <c r="O47" s="888"/>
      <c r="P47" s="888"/>
      <c r="Q47" s="888"/>
      <c r="R47" s="888"/>
      <c r="S47" s="904"/>
      <c r="T47" s="893"/>
      <c r="U47" s="894"/>
      <c r="V47" s="901"/>
      <c r="W47" s="902"/>
      <c r="X47" s="902"/>
      <c r="Y47" s="902"/>
      <c r="Z47" s="902"/>
      <c r="AA47" s="902"/>
      <c r="AB47" s="903"/>
    </row>
  </sheetData>
  <sheetProtection password="CC9B" sheet="1" objects="1" scenarios="1"/>
  <mergeCells count="117">
    <mergeCell ref="I37:K37"/>
    <mergeCell ref="L37:W37"/>
    <mergeCell ref="T42:U44"/>
    <mergeCell ref="A42:A47"/>
    <mergeCell ref="B42:C44"/>
    <mergeCell ref="D42:I44"/>
    <mergeCell ref="J42:J47"/>
    <mergeCell ref="A38:N38"/>
    <mergeCell ref="A39:N39"/>
    <mergeCell ref="P39:S39"/>
    <mergeCell ref="A41:C41"/>
    <mergeCell ref="D41:I41"/>
    <mergeCell ref="V42:AB44"/>
    <mergeCell ref="B45:C47"/>
    <mergeCell ref="D45:I47"/>
    <mergeCell ref="K45:L47"/>
    <mergeCell ref="M45:R47"/>
    <mergeCell ref="T45:U47"/>
    <mergeCell ref="V45:AB47"/>
    <mergeCell ref="K42:L44"/>
    <mergeCell ref="M42:R44"/>
    <mergeCell ref="S42:S47"/>
    <mergeCell ref="W31:AB31"/>
    <mergeCell ref="B34:O34"/>
    <mergeCell ref="P34:S34"/>
    <mergeCell ref="T34:V34"/>
    <mergeCell ref="W34:AB34"/>
    <mergeCell ref="B33:O33"/>
    <mergeCell ref="P33:S33"/>
    <mergeCell ref="T33:V33"/>
    <mergeCell ref="W33:AB33"/>
    <mergeCell ref="B35:S35"/>
    <mergeCell ref="T35:V35"/>
    <mergeCell ref="A37:D37"/>
    <mergeCell ref="E37:H37"/>
    <mergeCell ref="D26:Y26"/>
    <mergeCell ref="B28:O28"/>
    <mergeCell ref="P28:S28"/>
    <mergeCell ref="T28:V28"/>
    <mergeCell ref="W28:AB28"/>
    <mergeCell ref="B30:O30"/>
    <mergeCell ref="P30:S30"/>
    <mergeCell ref="T30:V30"/>
    <mergeCell ref="W30:AB30"/>
    <mergeCell ref="B29:O29"/>
    <mergeCell ref="P29:S29"/>
    <mergeCell ref="T29:V29"/>
    <mergeCell ref="W29:AB29"/>
    <mergeCell ref="B32:O32"/>
    <mergeCell ref="P32:S32"/>
    <mergeCell ref="T32:V32"/>
    <mergeCell ref="W32:AB32"/>
    <mergeCell ref="B31:O31"/>
    <mergeCell ref="P31:S31"/>
    <mergeCell ref="T31:V31"/>
    <mergeCell ref="B23:O23"/>
    <mergeCell ref="P23:S23"/>
    <mergeCell ref="T23:V23"/>
    <mergeCell ref="W23:AB23"/>
    <mergeCell ref="B22:O22"/>
    <mergeCell ref="P22:S22"/>
    <mergeCell ref="T22:V22"/>
    <mergeCell ref="W22:AB22"/>
    <mergeCell ref="B24:S24"/>
    <mergeCell ref="T24:V24"/>
    <mergeCell ref="B19:O19"/>
    <mergeCell ref="P19:S19"/>
    <mergeCell ref="T19:V19"/>
    <mergeCell ref="W19:AB19"/>
    <mergeCell ref="B18:O18"/>
    <mergeCell ref="P18:S18"/>
    <mergeCell ref="T18:V18"/>
    <mergeCell ref="W18:AB18"/>
    <mergeCell ref="B21:O21"/>
    <mergeCell ref="P21:S21"/>
    <mergeCell ref="T21:V21"/>
    <mergeCell ref="W21:AB21"/>
    <mergeCell ref="B20:O20"/>
    <mergeCell ref="P20:S20"/>
    <mergeCell ref="T20:V20"/>
    <mergeCell ref="W20:AB20"/>
    <mergeCell ref="B15:O15"/>
    <mergeCell ref="P15:S15"/>
    <mergeCell ref="T15:V15"/>
    <mergeCell ref="W15:AB15"/>
    <mergeCell ref="B14:O14"/>
    <mergeCell ref="P14:S14"/>
    <mergeCell ref="T14:V14"/>
    <mergeCell ref="W14:AB14"/>
    <mergeCell ref="B17:O17"/>
    <mergeCell ref="P17:S17"/>
    <mergeCell ref="T17:V17"/>
    <mergeCell ref="W17:AB17"/>
    <mergeCell ref="B16:O16"/>
    <mergeCell ref="P16:S16"/>
    <mergeCell ref="T16:V16"/>
    <mergeCell ref="W16:AB16"/>
    <mergeCell ref="F2:W2"/>
    <mergeCell ref="F3:W3"/>
    <mergeCell ref="Z8:AA8"/>
    <mergeCell ref="D9:Y9"/>
    <mergeCell ref="Z9:AA9"/>
    <mergeCell ref="A11:A13"/>
    <mergeCell ref="B11:O13"/>
    <mergeCell ref="P11:S13"/>
    <mergeCell ref="T11:V13"/>
    <mergeCell ref="W11:AB13"/>
    <mergeCell ref="A5:B7"/>
    <mergeCell ref="C5:G5"/>
    <mergeCell ref="H5:O5"/>
    <mergeCell ref="P5:P7"/>
    <mergeCell ref="Q5:W5"/>
    <mergeCell ref="X5:AB5"/>
    <mergeCell ref="C6:G7"/>
    <mergeCell ref="H6:O7"/>
    <mergeCell ref="Q6:W7"/>
    <mergeCell ref="X6:AB7"/>
  </mergeCells>
  <phoneticPr fontId="2" type="noConversion"/>
  <dataValidations count="2">
    <dataValidation type="whole" allowBlank="1" showInputMessage="1" showErrorMessage="1" sqref="P14:S23 P28:S34">
      <formula1>0</formula1>
      <formula2>10000</formula2>
    </dataValidation>
    <dataValidation type="list" allowBlank="1" showInputMessage="1" showErrorMessage="1" sqref="X6:AB7">
      <formula1>$Z$8:$Z$9</formula1>
    </dataValidation>
  </dataValidations>
  <pageMargins left="0.75" right="0.75" top="1" bottom="1" header="0.5" footer="0.5"/>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yurdal</vt:lpstr>
      <vt:lpstr>DERS YÜKÜ</vt:lpstr>
      <vt:lpstr>ücret </vt:lpstr>
      <vt:lpstr>sınav ücret formu</vt:lpstr>
      <vt:lpstr>'ücret '!Yazdırma_Alanı</vt:lpstr>
      <vt:lpstr>yurdal!Yazdırma_Alanı</vt:lpstr>
    </vt:vector>
  </TitlesOfParts>
  <Company>fen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ekrem</dc:creator>
  <cp:lastModifiedBy>Turushan</cp:lastModifiedBy>
  <cp:lastPrinted>2012-10-18T05:26:44Z</cp:lastPrinted>
  <dcterms:created xsi:type="dcterms:W3CDTF">2004-01-15T18:00:56Z</dcterms:created>
  <dcterms:modified xsi:type="dcterms:W3CDTF">2016-11-23T10:42:38Z</dcterms:modified>
</cp:coreProperties>
</file>